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 McQueary\Documents\Fire Department-Justin\Subscriptions Tax Research\Budget Projections Milton\"/>
    </mc:Choice>
  </mc:AlternateContent>
  <xr:revisionPtr revIDLastSave="0" documentId="13_ncr:1_{81294701-354F-42AF-9381-040B4F498E9A}" xr6:coauthVersionLast="47" xr6:coauthVersionMax="47" xr10:uidLastSave="{00000000-0000-0000-0000-000000000000}"/>
  <bookViews>
    <workbookView xWindow="-108" yWindow="-108" windowWidth="23256" windowHeight="12576" activeTab="1" xr2:uid="{B354873B-D190-4D96-9585-023828B83D2C}"/>
  </bookViews>
  <sheets>
    <sheet name="2023-2024" sheetId="1" r:id="rId1"/>
    <sheet name="2024-2025" sheetId="2" r:id="rId2"/>
    <sheet name="2025-2026" sheetId="6" r:id="rId3"/>
    <sheet name="2026-2027" sheetId="8" r:id="rId4"/>
    <sheet name="Tax Rates" sheetId="9" r:id="rId5"/>
    <sheet name="Sheet1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8" l="1"/>
  <c r="K15" i="8"/>
  <c r="K13" i="8"/>
  <c r="K8" i="8"/>
  <c r="K19" i="8" s="1"/>
  <c r="K17" i="6"/>
  <c r="K15" i="6"/>
  <c r="K13" i="6"/>
  <c r="K8" i="6"/>
  <c r="K19" i="6" s="1"/>
  <c r="K17" i="2"/>
  <c r="C5" i="10"/>
  <c r="K15" i="2"/>
  <c r="K13" i="2"/>
  <c r="F6" i="9" l="1"/>
  <c r="F8" i="9"/>
  <c r="F10" i="9"/>
  <c r="F12" i="9"/>
  <c r="F14" i="9"/>
  <c r="F16" i="9"/>
  <c r="F18" i="9"/>
  <c r="F20" i="9"/>
  <c r="F22" i="9"/>
  <c r="F24" i="9"/>
  <c r="K8" i="2"/>
  <c r="K19" i="2" s="1"/>
  <c r="D32" i="8"/>
  <c r="D32" i="6"/>
  <c r="D32" i="2"/>
  <c r="D32" i="1"/>
  <c r="F38" i="9" l="1"/>
  <c r="F37" i="9"/>
  <c r="F36" i="9"/>
  <c r="F35" i="9"/>
  <c r="F34" i="9"/>
  <c r="F33" i="9"/>
  <c r="F32" i="9"/>
  <c r="F31" i="9"/>
  <c r="F30" i="9"/>
  <c r="F29" i="9"/>
  <c r="D13" i="8" l="1"/>
  <c r="D13" i="6"/>
  <c r="D13" i="2"/>
  <c r="D13" i="1"/>
  <c r="K32" i="8" l="1"/>
  <c r="K32" i="6"/>
  <c r="K32" i="2"/>
</calcChain>
</file>

<file path=xl/sharedStrings.xml><?xml version="1.0" encoding="utf-8"?>
<sst xmlns="http://schemas.openxmlformats.org/spreadsheetml/2006/main" count="241" uniqueCount="72">
  <si>
    <t>Budget Projection Cost versus Revenue</t>
  </si>
  <si>
    <t>County Donations</t>
  </si>
  <si>
    <t>City Donations</t>
  </si>
  <si>
    <t>Subscriptions</t>
  </si>
  <si>
    <t>State Aid</t>
  </si>
  <si>
    <t>Billing</t>
  </si>
  <si>
    <t>INCOME TOTAL</t>
  </si>
  <si>
    <t>Fuel</t>
  </si>
  <si>
    <t>Insurance</t>
  </si>
  <si>
    <t>EXPENDITURES TOTAL</t>
  </si>
  <si>
    <t>Proposed Fire Tax Rate</t>
  </si>
  <si>
    <t>Projected Income from Tax</t>
  </si>
  <si>
    <t>Enter your homes Value below</t>
  </si>
  <si>
    <t>What you will pay in Fire Tax</t>
  </si>
  <si>
    <t>DIFFERENCE OF INCOME AND EXPENDITURES</t>
  </si>
  <si>
    <t>Milton Fire Department</t>
  </si>
  <si>
    <t>2024 Trimble County Property Valuation Total Equalized Real Estate Assessment</t>
  </si>
  <si>
    <t>Air Methods Lease</t>
  </si>
  <si>
    <t xml:space="preserve">Milton Fire Department </t>
  </si>
  <si>
    <t>Building/Grounds Maintenance</t>
  </si>
  <si>
    <t>PPE</t>
  </si>
  <si>
    <t>Firefighting Equipment</t>
  </si>
  <si>
    <t>INCOME 2023-2024</t>
  </si>
  <si>
    <t>MILTON FIRE PROTECTION DISTRICT TAX</t>
  </si>
  <si>
    <t>Projected Income</t>
  </si>
  <si>
    <t>EXPENDITURES 2023-2024</t>
  </si>
  <si>
    <t>INCOME 2024-2025</t>
  </si>
  <si>
    <t>INCOME 2025-2026</t>
  </si>
  <si>
    <t>INCOME 2026-2027</t>
  </si>
  <si>
    <t>Fire Tax Rate</t>
  </si>
  <si>
    <t>Proposed Fire Protection District tax rate at cents per $100 of assessed value as listed by Trimble County PVA *(Within Milton Fire District) (2024 PVA Data)</t>
  </si>
  <si>
    <t>How much will I pay based upon the PVA listed value of my property?</t>
  </si>
  <si>
    <t xml:space="preserve">Apparatus Maintenance </t>
  </si>
  <si>
    <t>Professional Services</t>
  </si>
  <si>
    <t>Training/Dues</t>
  </si>
  <si>
    <t>Required Testing/Inspections</t>
  </si>
  <si>
    <t>Subscriptions Cost</t>
  </si>
  <si>
    <t>Office Supplies/Website</t>
  </si>
  <si>
    <t>Loan Payments</t>
  </si>
  <si>
    <t>Fundraising</t>
  </si>
  <si>
    <t>Public Relations</t>
  </si>
  <si>
    <t>FF Incentive Pay/Scholarships/Appreciation</t>
  </si>
  <si>
    <t>Capital/Equipment Improvements</t>
  </si>
  <si>
    <t>KY average fire only tax (non-ems) of departments that charge tax is 8.3 cents per 100</t>
  </si>
  <si>
    <t>Utilities /Electric Gas Water Internet</t>
  </si>
  <si>
    <t>Insurance/Workman's Comp</t>
  </si>
  <si>
    <t>EXPENDITURES 2024-2025 (2% General Increase)</t>
  </si>
  <si>
    <t>EXPENDITURES 2025-2026 (2% General Increase)</t>
  </si>
  <si>
    <t>EXPENDITURES 2026-2027 (2% General Increase)</t>
  </si>
  <si>
    <t>County</t>
  </si>
  <si>
    <t xml:space="preserve">Bedford </t>
  </si>
  <si>
    <t>Milton</t>
  </si>
  <si>
    <t>Remaining</t>
  </si>
  <si>
    <t>Percentage</t>
  </si>
  <si>
    <t>Sheriff Collection Fee of 1% on Real Property Tax Collected</t>
  </si>
  <si>
    <t>Trimble County Property Valuation Total Equalized Real Estate Assessment</t>
  </si>
  <si>
    <t>Motor Vehicle</t>
  </si>
  <si>
    <t>Tangible Property</t>
  </si>
  <si>
    <t>Bedford FD Value</t>
  </si>
  <si>
    <t>Milton FD Value</t>
  </si>
  <si>
    <t>Campbellsburg FD Value</t>
  </si>
  <si>
    <t>County Total Real Property Value</t>
  </si>
  <si>
    <t>% Of County Value</t>
  </si>
  <si>
    <t>KY average FD only tax (non-ems) of departments that charge tax is 8.3 cents per 100</t>
  </si>
  <si>
    <t>Total all Taxes</t>
  </si>
  <si>
    <t xml:space="preserve">County Clerk Collection Fee of 4% Motor Vehicle/Tangible Tax Collected </t>
  </si>
  <si>
    <t>Tax Collection less fees</t>
  </si>
  <si>
    <t>Franchise PSC</t>
  </si>
  <si>
    <t>Proposed Fire Protection District tax rate at cents per $100 of assessed value as listed by Trimble County PVA *(Within Milton Fire District) (2022 Data)</t>
  </si>
  <si>
    <t xml:space="preserve"> collection if the departments are split into two different taxing districts.</t>
  </si>
  <si>
    <t>collection is much lower then Bedford FD because of this.  This would be Milton FD</t>
  </si>
  <si>
    <t xml:space="preserve">*Note, LGE Plant is not located within the Milton Fire District so the PSC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</si>
</sst>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" fontId="0" fillId="0" borderId="0" xfId="0" applyNumberFormat="1"/>
    <xf numFmtId="164" fontId="0" fillId="0" borderId="0" xfId="0" applyNumberFormat="1"/>
    <xf numFmtId="4" fontId="0" fillId="3" borderId="0" xfId="0" applyNumberFormat="1" applyFill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4" fontId="0" fillId="2" borderId="0" xfId="0" applyNumberFormat="1" applyFill="1"/>
    <xf numFmtId="0" fontId="7" fillId="0" borderId="0" xfId="0" applyFont="1" applyAlignment="1">
      <alignment wrapText="1"/>
    </xf>
    <xf numFmtId="4" fontId="0" fillId="9" borderId="0" xfId="0" applyNumberFormat="1" applyFill="1"/>
    <xf numFmtId="4" fontId="0" fillId="10" borderId="0" xfId="0" applyNumberFormat="1" applyFill="1"/>
    <xf numFmtId="164" fontId="6" fillId="0" borderId="0" xfId="0" applyNumberFormat="1" applyFont="1" applyAlignment="1">
      <alignment horizontal="left"/>
    </xf>
    <xf numFmtId="4" fontId="0" fillId="11" borderId="0" xfId="0" applyNumberFormat="1" applyFill="1"/>
    <xf numFmtId="0" fontId="8" fillId="0" borderId="0" xfId="0" applyFont="1"/>
    <xf numFmtId="164" fontId="4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0" fontId="7" fillId="0" borderId="0" xfId="0" applyFont="1"/>
    <xf numFmtId="0" fontId="5" fillId="0" borderId="0" xfId="0" applyFont="1"/>
    <xf numFmtId="0" fontId="3" fillId="0" borderId="0" xfId="0" applyFont="1"/>
    <xf numFmtId="6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0" fillId="0" borderId="0" xfId="0"/>
    <xf numFmtId="0" fontId="0" fillId="9" borderId="0" xfId="0" applyFill="1" applyAlignment="1">
      <alignment horizontal="left"/>
    </xf>
    <xf numFmtId="0" fontId="7" fillId="8" borderId="6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7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0" borderId="2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8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D9A09-6313-4E1F-A7BE-0E7E30C2CAB3}">
  <dimension ref="A1:M32"/>
  <sheetViews>
    <sheetView workbookViewId="0">
      <selection activeCell="E26" sqref="E26"/>
    </sheetView>
  </sheetViews>
  <sheetFormatPr defaultRowHeight="14.4" x14ac:dyDescent="0.3"/>
  <cols>
    <col min="1" max="2" width="9.44140625" customWidth="1"/>
    <col min="3" max="3" width="18.33203125" customWidth="1"/>
    <col min="4" max="4" width="11.109375" customWidth="1"/>
  </cols>
  <sheetData>
    <row r="1" spans="1:13" ht="18" x14ac:dyDescent="0.35">
      <c r="A1" s="25" t="s">
        <v>18</v>
      </c>
      <c r="B1" s="25"/>
      <c r="C1" s="25"/>
      <c r="D1" s="25"/>
    </row>
    <row r="2" spans="1:13" x14ac:dyDescent="0.3">
      <c r="A2" s="26" t="s">
        <v>0</v>
      </c>
      <c r="B2" s="26"/>
      <c r="C2" s="26"/>
      <c r="D2" s="26"/>
    </row>
    <row r="3" spans="1:13" x14ac:dyDescent="0.3">
      <c r="M3" s="2"/>
    </row>
    <row r="4" spans="1:13" x14ac:dyDescent="0.3">
      <c r="A4" s="27" t="s">
        <v>22</v>
      </c>
      <c r="B4" s="27"/>
      <c r="C4" s="27"/>
      <c r="D4" s="27"/>
      <c r="M4" s="2"/>
    </row>
    <row r="5" spans="1:13" x14ac:dyDescent="0.3">
      <c r="A5" s="23" t="s">
        <v>1</v>
      </c>
      <c r="B5" s="23"/>
      <c r="C5" s="23"/>
      <c r="D5" s="1">
        <v>40000</v>
      </c>
      <c r="M5" s="2"/>
    </row>
    <row r="6" spans="1:13" x14ac:dyDescent="0.3">
      <c r="A6" s="23" t="s">
        <v>2</v>
      </c>
      <c r="B6" s="23"/>
      <c r="C6" s="23"/>
      <c r="D6" s="1">
        <v>15000</v>
      </c>
      <c r="M6" s="2"/>
    </row>
    <row r="7" spans="1:13" x14ac:dyDescent="0.3">
      <c r="A7" s="23" t="s">
        <v>4</v>
      </c>
      <c r="B7" s="23"/>
      <c r="C7" s="23"/>
      <c r="D7" s="1">
        <v>11500</v>
      </c>
    </row>
    <row r="8" spans="1:13" x14ac:dyDescent="0.3">
      <c r="A8" s="23" t="s">
        <v>17</v>
      </c>
      <c r="B8" s="23"/>
      <c r="C8" s="23"/>
      <c r="D8" s="1">
        <v>24480</v>
      </c>
      <c r="M8" s="2"/>
    </row>
    <row r="9" spans="1:13" x14ac:dyDescent="0.3">
      <c r="A9" s="23" t="s">
        <v>3</v>
      </c>
      <c r="B9" s="23"/>
      <c r="C9" s="23"/>
      <c r="D9" s="1">
        <v>20000</v>
      </c>
      <c r="M9" s="2"/>
    </row>
    <row r="10" spans="1:13" x14ac:dyDescent="0.3">
      <c r="A10" s="23" t="s">
        <v>5</v>
      </c>
      <c r="B10" s="23"/>
      <c r="C10" s="23"/>
      <c r="D10" s="1">
        <v>8000</v>
      </c>
      <c r="M10" s="2"/>
    </row>
    <row r="11" spans="1:13" x14ac:dyDescent="0.3">
      <c r="A11" s="23" t="s">
        <v>39</v>
      </c>
      <c r="B11" s="23"/>
      <c r="C11" s="23"/>
      <c r="D11" s="1">
        <v>7000</v>
      </c>
    </row>
    <row r="12" spans="1:13" x14ac:dyDescent="0.3">
      <c r="A12" s="23"/>
      <c r="B12" s="23"/>
      <c r="C12" s="23"/>
      <c r="D12" s="2"/>
    </row>
    <row r="13" spans="1:13" x14ac:dyDescent="0.3">
      <c r="A13" s="28" t="s">
        <v>6</v>
      </c>
      <c r="B13" s="28"/>
      <c r="C13" s="28"/>
      <c r="D13" s="8">
        <f>SUM(D5:D12)</f>
        <v>125980</v>
      </c>
    </row>
    <row r="15" spans="1:13" x14ac:dyDescent="0.3">
      <c r="A15" s="29" t="s">
        <v>25</v>
      </c>
      <c r="B15" s="29"/>
      <c r="C15" s="29"/>
      <c r="D15" s="29"/>
    </row>
    <row r="16" spans="1:13" x14ac:dyDescent="0.3">
      <c r="A16" s="23" t="s">
        <v>32</v>
      </c>
      <c r="B16" s="23"/>
      <c r="C16" s="23"/>
      <c r="D16" s="1">
        <v>8000</v>
      </c>
    </row>
    <row r="17" spans="1:13" x14ac:dyDescent="0.3">
      <c r="A17" s="23" t="s">
        <v>19</v>
      </c>
      <c r="B17" s="23"/>
      <c r="C17" s="23"/>
      <c r="D17" s="1">
        <v>8000</v>
      </c>
      <c r="M17" s="1"/>
    </row>
    <row r="18" spans="1:13" x14ac:dyDescent="0.3">
      <c r="A18" s="23" t="s">
        <v>8</v>
      </c>
      <c r="B18" s="23"/>
      <c r="C18" s="23"/>
      <c r="D18" s="1">
        <v>19000</v>
      </c>
      <c r="M18" s="1"/>
    </row>
    <row r="19" spans="1:13" x14ac:dyDescent="0.3">
      <c r="A19" s="23" t="s">
        <v>44</v>
      </c>
      <c r="B19" s="23"/>
      <c r="C19" s="23"/>
      <c r="D19" s="1">
        <v>13000</v>
      </c>
      <c r="M19" s="1"/>
    </row>
    <row r="20" spans="1:13" x14ac:dyDescent="0.3">
      <c r="A20" s="23" t="s">
        <v>7</v>
      </c>
      <c r="B20" s="23"/>
      <c r="C20" s="23"/>
      <c r="D20" s="1">
        <v>5000</v>
      </c>
      <c r="M20" s="1"/>
    </row>
    <row r="21" spans="1:13" x14ac:dyDescent="0.3">
      <c r="A21" s="23" t="s">
        <v>20</v>
      </c>
      <c r="B21" s="23"/>
      <c r="C21" s="23"/>
      <c r="D21" s="1">
        <v>12000</v>
      </c>
      <c r="M21" s="1"/>
    </row>
    <row r="22" spans="1:13" x14ac:dyDescent="0.3">
      <c r="A22" s="23" t="s">
        <v>21</v>
      </c>
      <c r="B22" s="23"/>
      <c r="C22" s="23"/>
      <c r="D22" s="1">
        <v>10000</v>
      </c>
      <c r="M22" s="1"/>
    </row>
    <row r="23" spans="1:13" x14ac:dyDescent="0.3">
      <c r="A23" s="23" t="s">
        <v>35</v>
      </c>
      <c r="B23" s="23"/>
      <c r="C23" s="23"/>
      <c r="D23" s="1">
        <v>8000</v>
      </c>
      <c r="M23" s="1"/>
    </row>
    <row r="24" spans="1:13" x14ac:dyDescent="0.3">
      <c r="A24" s="23" t="s">
        <v>41</v>
      </c>
      <c r="B24" s="23"/>
      <c r="C24" s="23"/>
      <c r="D24" s="1">
        <v>8000</v>
      </c>
      <c r="M24" s="1"/>
    </row>
    <row r="25" spans="1:13" x14ac:dyDescent="0.3">
      <c r="A25" s="23" t="s">
        <v>36</v>
      </c>
      <c r="B25" s="23"/>
      <c r="C25" s="23"/>
      <c r="D25" s="1">
        <v>2300</v>
      </c>
      <c r="M25" s="1"/>
    </row>
    <row r="26" spans="1:13" x14ac:dyDescent="0.3">
      <c r="A26" s="23" t="s">
        <v>37</v>
      </c>
      <c r="B26" s="23"/>
      <c r="C26" s="23"/>
      <c r="D26" s="1">
        <v>3500</v>
      </c>
      <c r="M26" s="1"/>
    </row>
    <row r="27" spans="1:13" x14ac:dyDescent="0.3">
      <c r="A27" s="23" t="s">
        <v>34</v>
      </c>
      <c r="B27" s="23"/>
      <c r="C27" s="23"/>
      <c r="D27" s="1">
        <v>1200</v>
      </c>
      <c r="M27" s="1"/>
    </row>
    <row r="28" spans="1:13" x14ac:dyDescent="0.3">
      <c r="A28" s="23" t="s">
        <v>33</v>
      </c>
      <c r="B28" s="23"/>
      <c r="C28" s="23"/>
      <c r="D28" s="1">
        <v>3300</v>
      </c>
      <c r="M28" s="1"/>
    </row>
    <row r="29" spans="1:13" x14ac:dyDescent="0.3">
      <c r="A29" s="23" t="s">
        <v>40</v>
      </c>
      <c r="B29" s="23"/>
      <c r="C29" s="23"/>
      <c r="D29" s="1">
        <v>2500</v>
      </c>
    </row>
    <row r="30" spans="1:13" x14ac:dyDescent="0.3">
      <c r="A30" s="23" t="s">
        <v>38</v>
      </c>
      <c r="B30" s="23"/>
      <c r="C30" s="23"/>
      <c r="D30" s="1">
        <v>15000</v>
      </c>
    </row>
    <row r="31" spans="1:13" x14ac:dyDescent="0.3">
      <c r="A31" s="23"/>
      <c r="B31" s="23"/>
      <c r="C31" s="23"/>
    </row>
    <row r="32" spans="1:13" x14ac:dyDescent="0.3">
      <c r="A32" s="24" t="s">
        <v>9</v>
      </c>
      <c r="B32" s="24"/>
      <c r="C32" s="24"/>
      <c r="D32" s="3">
        <f>SUM(D16:D31)</f>
        <v>118800</v>
      </c>
    </row>
  </sheetData>
  <mergeCells count="30">
    <mergeCell ref="A32:C32"/>
    <mergeCell ref="A1:D1"/>
    <mergeCell ref="A2:D2"/>
    <mergeCell ref="A4:D4"/>
    <mergeCell ref="A13:C13"/>
    <mergeCell ref="A15:D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0:C30"/>
    <mergeCell ref="A31:C31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26:C26"/>
    <mergeCell ref="A27:C27"/>
    <mergeCell ref="A28:C28"/>
    <mergeCell ref="A29:C29"/>
  </mergeCells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DB0AD-E82E-4B31-93D3-8BE8FE446DBF}">
  <dimension ref="A1:O38"/>
  <sheetViews>
    <sheetView tabSelected="1" zoomScaleNormal="100" workbookViewId="0">
      <selection activeCell="O21" sqref="O21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0.44140625" bestFit="1" customWidth="1"/>
    <col min="7" max="7" width="10.77734375" bestFit="1" customWidth="1"/>
    <col min="8" max="8" width="8.77734375" customWidth="1"/>
    <col min="10" max="10" width="9.33203125" customWidth="1"/>
    <col min="11" max="11" width="10.77734375" customWidth="1"/>
    <col min="12" max="12" width="9.21875" customWidth="1"/>
  </cols>
  <sheetData>
    <row r="1" spans="1:15" ht="18" x14ac:dyDescent="0.35">
      <c r="A1" s="25" t="s">
        <v>15</v>
      </c>
      <c r="B1" s="25"/>
      <c r="C1" s="25"/>
      <c r="D1" s="25"/>
    </row>
    <row r="2" spans="1:15" x14ac:dyDescent="0.3">
      <c r="A2" s="26" t="s">
        <v>0</v>
      </c>
      <c r="B2" s="26"/>
      <c r="C2" s="26"/>
      <c r="D2" s="26"/>
      <c r="K2" s="7"/>
      <c r="M2" s="2"/>
      <c r="N2" s="2"/>
      <c r="O2" s="2"/>
    </row>
    <row r="4" spans="1:15" ht="18" x14ac:dyDescent="0.35">
      <c r="A4" s="27" t="s">
        <v>26</v>
      </c>
      <c r="B4" s="27"/>
      <c r="C4" s="27"/>
      <c r="D4" s="27"/>
      <c r="F4" s="48" t="s">
        <v>23</v>
      </c>
      <c r="G4" s="49"/>
      <c r="H4" s="49"/>
      <c r="I4" s="49"/>
      <c r="J4" s="49"/>
      <c r="K4" s="49"/>
      <c r="L4" s="49"/>
    </row>
    <row r="5" spans="1:15" ht="14.55" customHeight="1" x14ac:dyDescent="0.3">
      <c r="A5" s="23" t="s">
        <v>66</v>
      </c>
      <c r="B5" s="23"/>
      <c r="C5" s="23"/>
      <c r="D5" s="13">
        <v>126460</v>
      </c>
      <c r="F5" s="37" t="s">
        <v>30</v>
      </c>
      <c r="G5" s="37"/>
      <c r="H5" s="37"/>
      <c r="I5" s="37"/>
      <c r="J5" s="37"/>
      <c r="K5" s="37"/>
      <c r="L5" s="37"/>
    </row>
    <row r="6" spans="1:15" x14ac:dyDescent="0.3">
      <c r="A6" s="23" t="s">
        <v>4</v>
      </c>
      <c r="B6" s="23"/>
      <c r="C6" s="23"/>
      <c r="D6" s="1">
        <v>11500</v>
      </c>
      <c r="F6" s="38"/>
      <c r="G6" s="38"/>
      <c r="H6" s="38"/>
      <c r="I6" s="38"/>
      <c r="J6" s="38"/>
      <c r="K6" s="38"/>
      <c r="L6" s="38"/>
    </row>
    <row r="7" spans="1:15" ht="14.55" customHeight="1" x14ac:dyDescent="0.3">
      <c r="A7" s="23" t="s">
        <v>17</v>
      </c>
      <c r="B7" s="23"/>
      <c r="C7" s="23"/>
      <c r="D7" s="1">
        <v>24480</v>
      </c>
      <c r="F7" s="36" t="s">
        <v>55</v>
      </c>
      <c r="G7" s="36"/>
      <c r="H7" s="36"/>
      <c r="I7" s="36" t="s">
        <v>29</v>
      </c>
      <c r="J7" s="36"/>
      <c r="K7" s="36" t="s">
        <v>11</v>
      </c>
      <c r="L7" s="36"/>
    </row>
    <row r="8" spans="1:15" x14ac:dyDescent="0.3">
      <c r="A8" s="23" t="s">
        <v>5</v>
      </c>
      <c r="B8" s="23"/>
      <c r="C8" s="23"/>
      <c r="D8" s="1">
        <v>8000</v>
      </c>
      <c r="F8" s="44">
        <v>164130065</v>
      </c>
      <c r="G8" s="44"/>
      <c r="H8" s="44"/>
      <c r="I8" s="41">
        <v>0.06</v>
      </c>
      <c r="J8" s="41"/>
      <c r="K8" s="46">
        <f>F8*I8/100</f>
        <v>98478.039000000004</v>
      </c>
      <c r="L8" s="46"/>
    </row>
    <row r="9" spans="1:15" ht="14.4" customHeight="1" x14ac:dyDescent="0.3">
      <c r="A9" s="33"/>
      <c r="B9" s="33"/>
      <c r="C9" s="33"/>
      <c r="D9" s="1"/>
      <c r="F9" s="35" t="s">
        <v>63</v>
      </c>
      <c r="G9" s="35"/>
      <c r="H9" s="35"/>
      <c r="I9" s="35"/>
      <c r="J9" s="35"/>
      <c r="K9" s="35"/>
      <c r="L9" s="35"/>
    </row>
    <row r="10" spans="1:15" ht="15.45" customHeight="1" x14ac:dyDescent="0.3">
      <c r="A10" s="34" t="s">
        <v>1</v>
      </c>
      <c r="B10" s="34"/>
      <c r="C10" s="34"/>
      <c r="D10" s="10">
        <v>0</v>
      </c>
      <c r="F10" s="37" t="s">
        <v>68</v>
      </c>
      <c r="G10" s="37"/>
      <c r="H10" s="37"/>
      <c r="I10" s="37"/>
      <c r="J10" s="37"/>
      <c r="K10" s="37"/>
      <c r="L10" s="37"/>
    </row>
    <row r="11" spans="1:15" ht="14.4" customHeight="1" x14ac:dyDescent="0.3">
      <c r="A11" s="34" t="s">
        <v>2</v>
      </c>
      <c r="B11" s="34"/>
      <c r="C11" s="34"/>
      <c r="D11" s="10">
        <v>0</v>
      </c>
      <c r="F11" s="38"/>
      <c r="G11" s="38"/>
      <c r="H11" s="38"/>
      <c r="I11" s="38"/>
      <c r="J11" s="38"/>
      <c r="K11" s="38"/>
      <c r="L11" s="38"/>
    </row>
    <row r="12" spans="1:15" ht="15.45" customHeight="1" x14ac:dyDescent="0.3">
      <c r="A12" s="34" t="s">
        <v>39</v>
      </c>
      <c r="B12" s="34"/>
      <c r="C12" s="34"/>
      <c r="D12" s="10">
        <v>0</v>
      </c>
      <c r="F12" s="30" t="s">
        <v>56</v>
      </c>
      <c r="G12" s="31"/>
      <c r="H12" s="32"/>
      <c r="I12" s="36" t="s">
        <v>10</v>
      </c>
      <c r="J12" s="36"/>
      <c r="K12" s="36" t="s">
        <v>11</v>
      </c>
      <c r="L12" s="36"/>
    </row>
    <row r="13" spans="1:15" ht="14.4" customHeight="1" x14ac:dyDescent="0.3">
      <c r="A13" s="28" t="s">
        <v>6</v>
      </c>
      <c r="B13" s="28"/>
      <c r="C13" s="28"/>
      <c r="D13" s="8">
        <f>SUM(D5:D12)</f>
        <v>170440</v>
      </c>
      <c r="F13" s="50">
        <v>33842581</v>
      </c>
      <c r="G13" s="51"/>
      <c r="H13" s="52"/>
      <c r="I13" s="41">
        <v>0.06</v>
      </c>
      <c r="J13" s="41"/>
      <c r="K13" s="46">
        <f>F13/100*I13</f>
        <v>20305.548599999998</v>
      </c>
      <c r="L13" s="46"/>
    </row>
    <row r="14" spans="1:15" ht="14.4" customHeight="1" x14ac:dyDescent="0.3">
      <c r="F14" s="36" t="s">
        <v>57</v>
      </c>
      <c r="G14" s="36"/>
      <c r="H14" s="36"/>
      <c r="I14" s="36" t="s">
        <v>10</v>
      </c>
      <c r="J14" s="36"/>
      <c r="K14" s="36" t="s">
        <v>11</v>
      </c>
      <c r="L14" s="36"/>
    </row>
    <row r="15" spans="1:15" ht="14.4" customHeight="1" x14ac:dyDescent="0.3">
      <c r="A15" s="29" t="s">
        <v>46</v>
      </c>
      <c r="B15" s="29"/>
      <c r="C15" s="29"/>
      <c r="D15" s="29"/>
      <c r="F15" s="44">
        <v>5335504</v>
      </c>
      <c r="G15" s="44"/>
      <c r="H15" s="44"/>
      <c r="I15" s="45">
        <v>0.06</v>
      </c>
      <c r="J15" s="45"/>
      <c r="K15" s="47">
        <f>F15/100*I15</f>
        <v>3201.3024</v>
      </c>
      <c r="L15" s="47"/>
    </row>
    <row r="16" spans="1:15" ht="14.4" customHeight="1" x14ac:dyDescent="0.3">
      <c r="A16" s="23" t="s">
        <v>32</v>
      </c>
      <c r="B16" s="23"/>
      <c r="C16" s="23"/>
      <c r="D16" s="1">
        <v>8160</v>
      </c>
      <c r="F16" s="36" t="s">
        <v>67</v>
      </c>
      <c r="G16" s="36"/>
      <c r="H16" s="36"/>
      <c r="I16" s="36" t="s">
        <v>10</v>
      </c>
      <c r="J16" s="36"/>
      <c r="K16" s="36" t="s">
        <v>11</v>
      </c>
      <c r="L16" s="36"/>
    </row>
    <row r="17" spans="1:12" ht="15.6" customHeight="1" x14ac:dyDescent="0.3">
      <c r="A17" s="23" t="s">
        <v>19</v>
      </c>
      <c r="B17" s="23"/>
      <c r="C17" s="23"/>
      <c r="D17" s="1">
        <v>8160</v>
      </c>
      <c r="F17" s="44">
        <v>10768427</v>
      </c>
      <c r="G17" s="44"/>
      <c r="H17" s="44"/>
      <c r="I17" s="41">
        <v>0.06</v>
      </c>
      <c r="J17" s="41"/>
      <c r="K17" s="46">
        <f>F17/100*I17</f>
        <v>6461.0562</v>
      </c>
      <c r="L17" s="46"/>
    </row>
    <row r="18" spans="1:12" ht="14.4" customHeight="1" x14ac:dyDescent="0.3">
      <c r="A18" s="23" t="s">
        <v>45</v>
      </c>
      <c r="B18" s="23"/>
      <c r="C18" s="23"/>
      <c r="D18" s="1">
        <v>19380</v>
      </c>
      <c r="F18" s="5"/>
      <c r="G18" s="5"/>
      <c r="H18" s="5"/>
      <c r="I18" s="5"/>
      <c r="J18" s="5"/>
      <c r="K18" s="18"/>
      <c r="L18" s="5"/>
    </row>
    <row r="19" spans="1:12" ht="14.4" customHeight="1" x14ac:dyDescent="0.3">
      <c r="A19" s="23" t="s">
        <v>44</v>
      </c>
      <c r="B19" s="23"/>
      <c r="C19" s="23"/>
      <c r="D19" s="1">
        <v>13260</v>
      </c>
      <c r="F19" s="56" t="s">
        <v>64</v>
      </c>
      <c r="G19" s="56"/>
      <c r="H19" s="56"/>
      <c r="I19" s="56"/>
      <c r="J19" s="56"/>
      <c r="K19" s="57">
        <f>SUM(K8,K13,K15,K17)</f>
        <v>128445.94620000001</v>
      </c>
      <c r="L19" s="56"/>
    </row>
    <row r="20" spans="1:12" ht="14.4" customHeight="1" x14ac:dyDescent="0.3">
      <c r="A20" s="23" t="s">
        <v>7</v>
      </c>
      <c r="B20" s="23"/>
      <c r="C20" s="23"/>
      <c r="D20" s="1">
        <v>5100</v>
      </c>
      <c r="G20" s="6"/>
      <c r="H20" s="6"/>
      <c r="I20" s="6"/>
      <c r="J20" s="6"/>
      <c r="K20" s="6"/>
      <c r="L20" s="6"/>
    </row>
    <row r="21" spans="1:12" ht="14.4" customHeight="1" x14ac:dyDescent="0.3">
      <c r="A21" s="23" t="s">
        <v>20</v>
      </c>
      <c r="B21" s="23"/>
      <c r="C21" s="23"/>
      <c r="D21" s="1">
        <v>12240</v>
      </c>
      <c r="F21" s="23" t="s">
        <v>71</v>
      </c>
      <c r="G21" s="23"/>
      <c r="H21" s="23"/>
      <c r="I21" s="23"/>
      <c r="J21" s="23"/>
      <c r="K21" s="23"/>
      <c r="L21" s="23"/>
    </row>
    <row r="22" spans="1:12" ht="14.4" customHeight="1" x14ac:dyDescent="0.3">
      <c r="A22" s="23" t="s">
        <v>21</v>
      </c>
      <c r="B22" s="23"/>
      <c r="C22" s="23"/>
      <c r="D22" s="1">
        <v>10200</v>
      </c>
      <c r="F22" s="23" t="s">
        <v>70</v>
      </c>
      <c r="G22" s="23"/>
      <c r="H22" s="23"/>
      <c r="I22" s="23"/>
      <c r="J22" s="23"/>
      <c r="K22" s="23"/>
      <c r="L22" s="23"/>
    </row>
    <row r="23" spans="1:12" x14ac:dyDescent="0.3">
      <c r="A23" s="23" t="s">
        <v>35</v>
      </c>
      <c r="B23" s="23"/>
      <c r="C23" s="23"/>
      <c r="D23" s="1">
        <v>8160</v>
      </c>
      <c r="F23" s="23" t="s">
        <v>69</v>
      </c>
      <c r="G23" s="23"/>
      <c r="H23" s="23"/>
      <c r="I23" s="23"/>
      <c r="J23" s="23"/>
      <c r="K23" s="23"/>
      <c r="L23" s="23"/>
    </row>
    <row r="24" spans="1:12" ht="14.4" customHeight="1" x14ac:dyDescent="0.3">
      <c r="A24" s="23" t="s">
        <v>41</v>
      </c>
      <c r="B24" s="23"/>
      <c r="C24" s="23"/>
      <c r="D24" s="1">
        <v>8160</v>
      </c>
      <c r="G24" s="6"/>
      <c r="H24" s="6"/>
      <c r="I24" s="6"/>
      <c r="J24" s="6"/>
      <c r="K24" s="6"/>
      <c r="L24" s="6"/>
    </row>
    <row r="25" spans="1:12" x14ac:dyDescent="0.3">
      <c r="A25" s="23" t="s">
        <v>37</v>
      </c>
      <c r="B25" s="23"/>
      <c r="C25" s="23"/>
      <c r="D25" s="1">
        <v>3570</v>
      </c>
      <c r="F25" s="41" t="s">
        <v>61</v>
      </c>
      <c r="G25" s="41"/>
      <c r="H25" s="41"/>
      <c r="I25" s="42">
        <v>388264655</v>
      </c>
      <c r="J25" s="42"/>
      <c r="K25" s="55" t="s">
        <v>62</v>
      </c>
      <c r="L25" s="55"/>
    </row>
    <row r="26" spans="1:12" x14ac:dyDescent="0.3">
      <c r="A26" s="23" t="s">
        <v>34</v>
      </c>
      <c r="B26" s="23"/>
      <c r="C26" s="23"/>
      <c r="D26" s="1">
        <v>1224</v>
      </c>
      <c r="F26" s="41" t="s">
        <v>58</v>
      </c>
      <c r="G26" s="41"/>
      <c r="H26" s="41"/>
      <c r="I26" s="42">
        <v>198888150</v>
      </c>
      <c r="J26" s="42"/>
      <c r="K26" s="53">
        <v>0.51229999999999998</v>
      </c>
      <c r="L26" s="54"/>
    </row>
    <row r="27" spans="1:12" ht="14.4" customHeight="1" x14ac:dyDescent="0.3">
      <c r="A27" s="23" t="s">
        <v>33</v>
      </c>
      <c r="B27" s="23"/>
      <c r="C27" s="23"/>
      <c r="D27" s="1">
        <v>3366</v>
      </c>
      <c r="F27" s="41" t="s">
        <v>59</v>
      </c>
      <c r="G27" s="58"/>
      <c r="H27" s="58"/>
      <c r="I27" s="42">
        <v>164130065</v>
      </c>
      <c r="J27" s="42"/>
      <c r="K27" s="53">
        <v>0.42270000000000002</v>
      </c>
      <c r="L27" s="54"/>
    </row>
    <row r="28" spans="1:12" x14ac:dyDescent="0.3">
      <c r="A28" s="23" t="s">
        <v>40</v>
      </c>
      <c r="B28" s="23"/>
      <c r="C28" s="23"/>
      <c r="D28" s="1">
        <v>2550</v>
      </c>
      <c r="F28" s="41" t="s">
        <v>60</v>
      </c>
      <c r="G28" s="41"/>
      <c r="H28" s="41"/>
      <c r="I28" s="42">
        <v>25246440</v>
      </c>
      <c r="J28" s="42"/>
      <c r="K28" s="53">
        <v>6.5000000000000002E-2</v>
      </c>
      <c r="L28" s="54"/>
    </row>
    <row r="29" spans="1:12" ht="14.4" customHeight="1" x14ac:dyDescent="0.3">
      <c r="A29" s="23" t="s">
        <v>38</v>
      </c>
      <c r="B29" s="23"/>
      <c r="C29" s="23"/>
      <c r="D29" s="1">
        <v>15000</v>
      </c>
      <c r="F29" s="23" t="s">
        <v>54</v>
      </c>
      <c r="G29" s="43"/>
      <c r="H29" s="43"/>
      <c r="I29" s="43"/>
      <c r="J29" s="43"/>
      <c r="K29" s="43"/>
      <c r="L29" s="43"/>
    </row>
    <row r="30" spans="1:12" x14ac:dyDescent="0.3">
      <c r="A30" s="34" t="s">
        <v>36</v>
      </c>
      <c r="B30" s="34"/>
      <c r="C30" s="34"/>
      <c r="D30" s="10">
        <v>0</v>
      </c>
      <c r="F30" s="23" t="s">
        <v>65</v>
      </c>
      <c r="G30" s="23"/>
      <c r="H30" s="23"/>
      <c r="I30" s="23"/>
      <c r="J30" s="23"/>
      <c r="K30" s="23"/>
      <c r="L30" s="23"/>
    </row>
    <row r="31" spans="1:12" x14ac:dyDescent="0.3">
      <c r="A31" s="40" t="s">
        <v>42</v>
      </c>
      <c r="B31" s="40"/>
      <c r="C31" s="40"/>
      <c r="D31" s="11">
        <v>50000</v>
      </c>
      <c r="F31" s="6"/>
      <c r="G31" s="6"/>
      <c r="H31" s="6"/>
      <c r="I31" s="6"/>
      <c r="J31" s="6"/>
      <c r="K31" s="6"/>
      <c r="L31" s="6"/>
    </row>
    <row r="32" spans="1:12" ht="15.6" x14ac:dyDescent="0.3">
      <c r="A32" s="24" t="s">
        <v>9</v>
      </c>
      <c r="B32" s="24"/>
      <c r="C32" s="24"/>
      <c r="D32" s="3">
        <f>SUM(D16:D31)</f>
        <v>168530</v>
      </c>
      <c r="F32" s="39" t="s">
        <v>14</v>
      </c>
      <c r="G32" s="39"/>
      <c r="H32" s="39"/>
      <c r="I32" s="39"/>
      <c r="J32" s="39"/>
      <c r="K32" s="12">
        <f>D13-D32</f>
        <v>1910</v>
      </c>
      <c r="L32" s="4"/>
    </row>
    <row r="33" spans="6:12" x14ac:dyDescent="0.3">
      <c r="G33" s="6"/>
      <c r="H33" s="6"/>
      <c r="I33" s="6"/>
      <c r="J33" s="6"/>
      <c r="K33" s="6"/>
      <c r="L33" s="6"/>
    </row>
    <row r="36" spans="6:12" x14ac:dyDescent="0.3">
      <c r="F36" s="2"/>
    </row>
    <row r="38" spans="6:12" x14ac:dyDescent="0.3">
      <c r="F38" s="23"/>
      <c r="G38" s="23"/>
      <c r="H38" s="23"/>
      <c r="I38" s="23"/>
      <c r="J38" s="23"/>
      <c r="K38" s="23"/>
    </row>
  </sheetData>
  <mergeCells count="79">
    <mergeCell ref="K17:L17"/>
    <mergeCell ref="F21:L21"/>
    <mergeCell ref="F19:J19"/>
    <mergeCell ref="K19:L19"/>
    <mergeCell ref="F27:H27"/>
    <mergeCell ref="I27:J27"/>
    <mergeCell ref="K27:L27"/>
    <mergeCell ref="F17:H17"/>
    <mergeCell ref="I17:J17"/>
    <mergeCell ref="F22:L22"/>
    <mergeCell ref="F23:L23"/>
    <mergeCell ref="F25:H25"/>
    <mergeCell ref="I25:J25"/>
    <mergeCell ref="K25:L25"/>
    <mergeCell ref="F26:H26"/>
    <mergeCell ref="I26:J26"/>
    <mergeCell ref="K26:L26"/>
    <mergeCell ref="F38:K38"/>
    <mergeCell ref="A1:D1"/>
    <mergeCell ref="A2:D2"/>
    <mergeCell ref="A4:D4"/>
    <mergeCell ref="A13:C13"/>
    <mergeCell ref="F4:L4"/>
    <mergeCell ref="F5:L6"/>
    <mergeCell ref="F7:H7"/>
    <mergeCell ref="I7:J7"/>
    <mergeCell ref="K7:L7"/>
    <mergeCell ref="F8:H8"/>
    <mergeCell ref="I8:J8"/>
    <mergeCell ref="K8:L8"/>
    <mergeCell ref="K12:L12"/>
    <mergeCell ref="F13:H13"/>
    <mergeCell ref="I13:J13"/>
    <mergeCell ref="K13:L13"/>
    <mergeCell ref="F14:H14"/>
    <mergeCell ref="I14:J14"/>
    <mergeCell ref="K14:L14"/>
    <mergeCell ref="K15:L15"/>
    <mergeCell ref="I16:J16"/>
    <mergeCell ref="K16:L16"/>
    <mergeCell ref="F15:H15"/>
    <mergeCell ref="I15:J15"/>
    <mergeCell ref="F16:H16"/>
    <mergeCell ref="F32:J32"/>
    <mergeCell ref="A28:C28"/>
    <mergeCell ref="A29:C29"/>
    <mergeCell ref="A30:C30"/>
    <mergeCell ref="A31:C31"/>
    <mergeCell ref="F28:H28"/>
    <mergeCell ref="I28:J28"/>
    <mergeCell ref="F29:L29"/>
    <mergeCell ref="F30:L30"/>
    <mergeCell ref="K28:L28"/>
    <mergeCell ref="A20:C20"/>
    <mergeCell ref="A21:C21"/>
    <mergeCell ref="A22:C22"/>
    <mergeCell ref="A32:C32"/>
    <mergeCell ref="A23:C23"/>
    <mergeCell ref="A24:C24"/>
    <mergeCell ref="A25:C25"/>
    <mergeCell ref="A26:C26"/>
    <mergeCell ref="A27:C27"/>
    <mergeCell ref="A18:C18"/>
    <mergeCell ref="A16:C16"/>
    <mergeCell ref="A17:C17"/>
    <mergeCell ref="A15:D15"/>
    <mergeCell ref="A19:C19"/>
    <mergeCell ref="A5:C5"/>
    <mergeCell ref="A6:C6"/>
    <mergeCell ref="A7:C7"/>
    <mergeCell ref="A8:C8"/>
    <mergeCell ref="F12:H12"/>
    <mergeCell ref="A9:C9"/>
    <mergeCell ref="A10:C10"/>
    <mergeCell ref="A11:C11"/>
    <mergeCell ref="A12:C12"/>
    <mergeCell ref="F9:L9"/>
    <mergeCell ref="I12:J12"/>
    <mergeCell ref="F10:L11"/>
  </mergeCells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036A-4C99-4965-B0F3-20400B65EBCB}">
  <dimension ref="A1:O36"/>
  <sheetViews>
    <sheetView topLeftCell="A7" zoomScaleNormal="100" workbookViewId="0">
      <selection activeCell="F21" sqref="F21:L30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0.44140625" bestFit="1" customWidth="1"/>
    <col min="7" max="7" width="10.77734375" bestFit="1" customWidth="1"/>
    <col min="8" max="8" width="8.77734375" customWidth="1"/>
    <col min="11" max="11" width="11.21875" bestFit="1" customWidth="1"/>
  </cols>
  <sheetData>
    <row r="1" spans="1:15" ht="18" x14ac:dyDescent="0.35">
      <c r="A1" s="25" t="s">
        <v>15</v>
      </c>
      <c r="B1" s="25"/>
      <c r="C1" s="25"/>
      <c r="D1" s="25"/>
    </row>
    <row r="2" spans="1:15" x14ac:dyDescent="0.3">
      <c r="A2" s="26" t="s">
        <v>0</v>
      </c>
      <c r="B2" s="26"/>
      <c r="C2" s="26"/>
      <c r="D2" s="26"/>
      <c r="M2" s="2"/>
      <c r="N2" s="2"/>
      <c r="O2" s="2"/>
    </row>
    <row r="4" spans="1:15" ht="18" x14ac:dyDescent="0.35">
      <c r="A4" s="27" t="s">
        <v>27</v>
      </c>
      <c r="B4" s="27"/>
      <c r="C4" s="27"/>
      <c r="D4" s="27"/>
      <c r="F4" s="48" t="s">
        <v>23</v>
      </c>
      <c r="G4" s="49"/>
      <c r="H4" s="49"/>
      <c r="I4" s="49"/>
      <c r="J4" s="49"/>
      <c r="K4" s="49"/>
      <c r="L4" s="49"/>
    </row>
    <row r="5" spans="1:15" ht="14.55" customHeight="1" x14ac:dyDescent="0.3">
      <c r="A5" s="23" t="s">
        <v>66</v>
      </c>
      <c r="B5" s="23"/>
      <c r="C5" s="23"/>
      <c r="D5" s="13">
        <v>126460</v>
      </c>
      <c r="F5" s="37" t="s">
        <v>30</v>
      </c>
      <c r="G5" s="37"/>
      <c r="H5" s="37"/>
      <c r="I5" s="37"/>
      <c r="J5" s="37"/>
      <c r="K5" s="37"/>
      <c r="L5" s="37"/>
    </row>
    <row r="6" spans="1:15" x14ac:dyDescent="0.3">
      <c r="A6" s="23" t="s">
        <v>4</v>
      </c>
      <c r="B6" s="23"/>
      <c r="C6" s="23"/>
      <c r="D6" s="1">
        <v>11500</v>
      </c>
      <c r="F6" s="38"/>
      <c r="G6" s="38"/>
      <c r="H6" s="38"/>
      <c r="I6" s="38"/>
      <c r="J6" s="38"/>
      <c r="K6" s="38"/>
      <c r="L6" s="38"/>
    </row>
    <row r="7" spans="1:15" ht="14.55" customHeight="1" x14ac:dyDescent="0.3">
      <c r="A7" s="23" t="s">
        <v>17</v>
      </c>
      <c r="B7" s="23"/>
      <c r="C7" s="23"/>
      <c r="D7" s="1">
        <v>24480</v>
      </c>
      <c r="F7" s="36" t="s">
        <v>55</v>
      </c>
      <c r="G7" s="36"/>
      <c r="H7" s="36"/>
      <c r="I7" s="36" t="s">
        <v>29</v>
      </c>
      <c r="J7" s="36"/>
      <c r="K7" s="36" t="s">
        <v>11</v>
      </c>
      <c r="L7" s="36"/>
    </row>
    <row r="8" spans="1:15" x14ac:dyDescent="0.3">
      <c r="A8" s="23" t="s">
        <v>5</v>
      </c>
      <c r="B8" s="23"/>
      <c r="C8" s="23"/>
      <c r="D8" s="1">
        <v>8000</v>
      </c>
      <c r="F8" s="44">
        <v>164130065</v>
      </c>
      <c r="G8" s="44"/>
      <c r="H8" s="44"/>
      <c r="I8" s="41">
        <v>0.06</v>
      </c>
      <c r="J8" s="41"/>
      <c r="K8" s="46">
        <f>F8*I8/100</f>
        <v>98478.039000000004</v>
      </c>
      <c r="L8" s="46"/>
    </row>
    <row r="9" spans="1:15" ht="14.4" customHeight="1" x14ac:dyDescent="0.3">
      <c r="A9" s="33"/>
      <c r="B9" s="33"/>
      <c r="C9" s="33"/>
      <c r="D9" s="1"/>
      <c r="F9" s="35" t="s">
        <v>63</v>
      </c>
      <c r="G9" s="35"/>
      <c r="H9" s="35"/>
      <c r="I9" s="35"/>
      <c r="J9" s="35"/>
      <c r="K9" s="35"/>
      <c r="L9" s="35"/>
    </row>
    <row r="10" spans="1:15" ht="15.45" customHeight="1" x14ac:dyDescent="0.3">
      <c r="A10" s="34" t="s">
        <v>1</v>
      </c>
      <c r="B10" s="34"/>
      <c r="C10" s="34"/>
      <c r="D10" s="10">
        <v>0</v>
      </c>
      <c r="F10" s="37" t="s">
        <v>68</v>
      </c>
      <c r="G10" s="37"/>
      <c r="H10" s="37"/>
      <c r="I10" s="37"/>
      <c r="J10" s="37"/>
      <c r="K10" s="37"/>
      <c r="L10" s="37"/>
    </row>
    <row r="11" spans="1:15" ht="14.4" customHeight="1" x14ac:dyDescent="0.3">
      <c r="A11" s="34" t="s">
        <v>2</v>
      </c>
      <c r="B11" s="34"/>
      <c r="C11" s="34"/>
      <c r="D11" s="10">
        <v>0</v>
      </c>
      <c r="F11" s="38"/>
      <c r="G11" s="38"/>
      <c r="H11" s="38"/>
      <c r="I11" s="38"/>
      <c r="J11" s="38"/>
      <c r="K11" s="38"/>
      <c r="L11" s="38"/>
    </row>
    <row r="12" spans="1:15" ht="15.45" customHeight="1" x14ac:dyDescent="0.3">
      <c r="A12" s="34" t="s">
        <v>39</v>
      </c>
      <c r="B12" s="34"/>
      <c r="C12" s="34"/>
      <c r="D12" s="10">
        <v>0</v>
      </c>
      <c r="F12" s="30" t="s">
        <v>56</v>
      </c>
      <c r="G12" s="31"/>
      <c r="H12" s="32"/>
      <c r="I12" s="36" t="s">
        <v>10</v>
      </c>
      <c r="J12" s="36"/>
      <c r="K12" s="36" t="s">
        <v>11</v>
      </c>
      <c r="L12" s="36"/>
    </row>
    <row r="13" spans="1:15" x14ac:dyDescent="0.3">
      <c r="A13" s="28" t="s">
        <v>6</v>
      </c>
      <c r="B13" s="28"/>
      <c r="C13" s="28"/>
      <c r="D13" s="8">
        <f>SUM(D5:D12)</f>
        <v>170440</v>
      </c>
      <c r="F13" s="50">
        <v>33842581</v>
      </c>
      <c r="G13" s="51"/>
      <c r="H13" s="52"/>
      <c r="I13" s="41">
        <v>0.06</v>
      </c>
      <c r="J13" s="41"/>
      <c r="K13" s="46">
        <f>F13/100*I13</f>
        <v>20305.548599999998</v>
      </c>
      <c r="L13" s="46"/>
    </row>
    <row r="14" spans="1:15" ht="14.4" customHeight="1" x14ac:dyDescent="0.3">
      <c r="F14" s="36" t="s">
        <v>57</v>
      </c>
      <c r="G14" s="36"/>
      <c r="H14" s="36"/>
      <c r="I14" s="36" t="s">
        <v>10</v>
      </c>
      <c r="J14" s="36"/>
      <c r="K14" s="36" t="s">
        <v>11</v>
      </c>
      <c r="L14" s="36"/>
    </row>
    <row r="15" spans="1:15" x14ac:dyDescent="0.3">
      <c r="A15" s="29" t="s">
        <v>47</v>
      </c>
      <c r="B15" s="29"/>
      <c r="C15" s="29"/>
      <c r="D15" s="29"/>
      <c r="F15" s="44">
        <v>5335504</v>
      </c>
      <c r="G15" s="44"/>
      <c r="H15" s="44"/>
      <c r="I15" s="45">
        <v>0.06</v>
      </c>
      <c r="J15" s="45"/>
      <c r="K15" s="47">
        <f>F15/100*I15</f>
        <v>3201.3024</v>
      </c>
      <c r="L15" s="47"/>
    </row>
    <row r="16" spans="1:15" x14ac:dyDescent="0.3">
      <c r="A16" s="23" t="s">
        <v>32</v>
      </c>
      <c r="B16" s="23"/>
      <c r="C16" s="23"/>
      <c r="D16" s="1">
        <v>8323</v>
      </c>
      <c r="F16" s="36" t="s">
        <v>67</v>
      </c>
      <c r="G16" s="36"/>
      <c r="H16" s="36"/>
      <c r="I16" s="36" t="s">
        <v>10</v>
      </c>
      <c r="J16" s="36"/>
      <c r="K16" s="36" t="s">
        <v>11</v>
      </c>
      <c r="L16" s="36"/>
    </row>
    <row r="17" spans="1:12" ht="15.6" customHeight="1" x14ac:dyDescent="0.3">
      <c r="A17" s="23" t="s">
        <v>19</v>
      </c>
      <c r="B17" s="23"/>
      <c r="C17" s="23"/>
      <c r="D17" s="1">
        <v>8323</v>
      </c>
      <c r="F17" s="44">
        <v>10768427</v>
      </c>
      <c r="G17" s="44"/>
      <c r="H17" s="44"/>
      <c r="I17" s="41">
        <v>0.06</v>
      </c>
      <c r="J17" s="41"/>
      <c r="K17" s="46">
        <f>F17/100*I17</f>
        <v>6461.0562</v>
      </c>
      <c r="L17" s="46"/>
    </row>
    <row r="18" spans="1:12" ht="14.4" customHeight="1" x14ac:dyDescent="0.3">
      <c r="A18" s="23" t="s">
        <v>45</v>
      </c>
      <c r="B18" s="23"/>
      <c r="C18" s="23"/>
      <c r="D18" s="1">
        <v>19767</v>
      </c>
      <c r="F18" s="5"/>
      <c r="G18" s="5"/>
      <c r="H18" s="5"/>
      <c r="I18" s="5"/>
      <c r="J18" s="5"/>
      <c r="K18" s="18"/>
      <c r="L18" s="5"/>
    </row>
    <row r="19" spans="1:12" ht="14.4" customHeight="1" x14ac:dyDescent="0.3">
      <c r="A19" s="23" t="s">
        <v>44</v>
      </c>
      <c r="B19" s="23"/>
      <c r="C19" s="23"/>
      <c r="D19" s="1">
        <v>13525</v>
      </c>
      <c r="F19" s="56" t="s">
        <v>64</v>
      </c>
      <c r="G19" s="56"/>
      <c r="H19" s="56"/>
      <c r="I19" s="56"/>
      <c r="J19" s="56"/>
      <c r="K19" s="57">
        <f>SUM(K8,K13,K15,K17)</f>
        <v>128445.94620000001</v>
      </c>
      <c r="L19" s="56"/>
    </row>
    <row r="20" spans="1:12" x14ac:dyDescent="0.3">
      <c r="A20" s="23" t="s">
        <v>7</v>
      </c>
      <c r="B20" s="23"/>
      <c r="C20" s="23"/>
      <c r="D20" s="1">
        <v>5202</v>
      </c>
      <c r="G20" s="6"/>
      <c r="H20" s="6"/>
      <c r="I20" s="6"/>
      <c r="J20" s="6"/>
      <c r="K20" s="6"/>
      <c r="L20" s="6"/>
    </row>
    <row r="21" spans="1:12" x14ac:dyDescent="0.3">
      <c r="A21" s="23" t="s">
        <v>20</v>
      </c>
      <c r="B21" s="23"/>
      <c r="C21" s="23"/>
      <c r="D21" s="1">
        <v>12485</v>
      </c>
      <c r="F21" s="23" t="s">
        <v>71</v>
      </c>
      <c r="G21" s="23"/>
      <c r="H21" s="23"/>
      <c r="I21" s="23"/>
      <c r="J21" s="23"/>
      <c r="K21" s="23"/>
      <c r="L21" s="23"/>
    </row>
    <row r="22" spans="1:12" x14ac:dyDescent="0.3">
      <c r="A22" s="23" t="s">
        <v>21</v>
      </c>
      <c r="B22" s="23"/>
      <c r="C22" s="23"/>
      <c r="D22" s="1">
        <v>10404</v>
      </c>
      <c r="F22" s="23" t="s">
        <v>70</v>
      </c>
      <c r="G22" s="23"/>
      <c r="H22" s="23"/>
      <c r="I22" s="23"/>
      <c r="J22" s="23"/>
      <c r="K22" s="23"/>
      <c r="L22" s="23"/>
    </row>
    <row r="23" spans="1:12" x14ac:dyDescent="0.3">
      <c r="A23" s="23" t="s">
        <v>35</v>
      </c>
      <c r="B23" s="23"/>
      <c r="C23" s="23"/>
      <c r="D23" s="1">
        <v>8323</v>
      </c>
      <c r="F23" s="23" t="s">
        <v>69</v>
      </c>
      <c r="G23" s="23"/>
      <c r="H23" s="23"/>
      <c r="I23" s="23"/>
      <c r="J23" s="23"/>
      <c r="K23" s="23"/>
      <c r="L23" s="23"/>
    </row>
    <row r="24" spans="1:12" x14ac:dyDescent="0.3">
      <c r="A24" s="23" t="s">
        <v>41</v>
      </c>
      <c r="B24" s="23"/>
      <c r="C24" s="23"/>
      <c r="D24" s="1">
        <v>8323</v>
      </c>
      <c r="G24" s="6"/>
      <c r="H24" s="6"/>
      <c r="I24" s="6"/>
      <c r="J24" s="6"/>
      <c r="K24" s="6"/>
      <c r="L24" s="6"/>
    </row>
    <row r="25" spans="1:12" x14ac:dyDescent="0.3">
      <c r="A25" s="23" t="s">
        <v>37</v>
      </c>
      <c r="B25" s="23"/>
      <c r="C25" s="23"/>
      <c r="D25" s="1">
        <v>3641</v>
      </c>
      <c r="F25" s="41" t="s">
        <v>61</v>
      </c>
      <c r="G25" s="41"/>
      <c r="H25" s="41"/>
      <c r="I25" s="42">
        <v>388264655</v>
      </c>
      <c r="J25" s="42"/>
      <c r="K25" s="55" t="s">
        <v>62</v>
      </c>
      <c r="L25" s="55"/>
    </row>
    <row r="26" spans="1:12" x14ac:dyDescent="0.3">
      <c r="A26" s="23" t="s">
        <v>34</v>
      </c>
      <c r="B26" s="23"/>
      <c r="C26" s="23"/>
      <c r="D26" s="1">
        <v>1248</v>
      </c>
      <c r="F26" s="41" t="s">
        <v>58</v>
      </c>
      <c r="G26" s="41"/>
      <c r="H26" s="41"/>
      <c r="I26" s="42">
        <v>198888150</v>
      </c>
      <c r="J26" s="42"/>
      <c r="K26" s="53">
        <v>0.51229999999999998</v>
      </c>
      <c r="L26" s="54"/>
    </row>
    <row r="27" spans="1:12" x14ac:dyDescent="0.3">
      <c r="A27" s="23" t="s">
        <v>33</v>
      </c>
      <c r="B27" s="23"/>
      <c r="C27" s="23"/>
      <c r="D27" s="1">
        <v>3433</v>
      </c>
      <c r="F27" s="41" t="s">
        <v>59</v>
      </c>
      <c r="G27" s="58"/>
      <c r="H27" s="58"/>
      <c r="I27" s="42">
        <v>164130065</v>
      </c>
      <c r="J27" s="42"/>
      <c r="K27" s="53">
        <v>0.42270000000000002</v>
      </c>
      <c r="L27" s="54"/>
    </row>
    <row r="28" spans="1:12" x14ac:dyDescent="0.3">
      <c r="A28" s="23" t="s">
        <v>40</v>
      </c>
      <c r="B28" s="23"/>
      <c r="C28" s="23"/>
      <c r="D28" s="1">
        <v>2601</v>
      </c>
      <c r="F28" s="41" t="s">
        <v>60</v>
      </c>
      <c r="G28" s="41"/>
      <c r="H28" s="41"/>
      <c r="I28" s="42">
        <v>25246440</v>
      </c>
      <c r="J28" s="42"/>
      <c r="K28" s="53">
        <v>6.5000000000000002E-2</v>
      </c>
      <c r="L28" s="54"/>
    </row>
    <row r="29" spans="1:12" x14ac:dyDescent="0.3">
      <c r="A29" s="23" t="s">
        <v>38</v>
      </c>
      <c r="B29" s="23"/>
      <c r="C29" s="23"/>
      <c r="D29" s="1">
        <v>15000</v>
      </c>
      <c r="F29" s="23" t="s">
        <v>54</v>
      </c>
      <c r="G29" s="43"/>
      <c r="H29" s="43"/>
      <c r="I29" s="43"/>
      <c r="J29" s="43"/>
      <c r="K29" s="43"/>
      <c r="L29" s="43"/>
    </row>
    <row r="30" spans="1:12" x14ac:dyDescent="0.3">
      <c r="A30" s="34" t="s">
        <v>36</v>
      </c>
      <c r="B30" s="34"/>
      <c r="C30" s="34"/>
      <c r="D30" s="10">
        <v>0</v>
      </c>
      <c r="F30" s="23" t="s">
        <v>65</v>
      </c>
      <c r="G30" s="23"/>
      <c r="H30" s="23"/>
      <c r="I30" s="23"/>
      <c r="J30" s="23"/>
      <c r="K30" s="23"/>
      <c r="L30" s="23"/>
    </row>
    <row r="31" spans="1:12" x14ac:dyDescent="0.3">
      <c r="A31" s="40" t="s">
        <v>42</v>
      </c>
      <c r="B31" s="40"/>
      <c r="C31" s="40"/>
      <c r="D31" s="11">
        <v>50000</v>
      </c>
      <c r="F31" s="6"/>
      <c r="G31" s="6"/>
      <c r="H31" s="6"/>
      <c r="I31" s="6"/>
      <c r="J31" s="6"/>
      <c r="K31" s="6"/>
      <c r="L31" s="6"/>
    </row>
    <row r="32" spans="1:12" ht="15.6" x14ac:dyDescent="0.3">
      <c r="A32" s="24" t="s">
        <v>9</v>
      </c>
      <c r="B32" s="24"/>
      <c r="C32" s="24"/>
      <c r="D32" s="3">
        <f>SUM(D16:D31)</f>
        <v>170598</v>
      </c>
      <c r="F32" s="39" t="s">
        <v>14</v>
      </c>
      <c r="G32" s="39"/>
      <c r="H32" s="39"/>
      <c r="I32" s="39"/>
      <c r="J32" s="39"/>
      <c r="K32" s="12">
        <f>D13-D32</f>
        <v>-158</v>
      </c>
      <c r="L32" s="4"/>
    </row>
    <row r="36" ht="15.6" customHeight="1" x14ac:dyDescent="0.3"/>
  </sheetData>
  <mergeCells count="78">
    <mergeCell ref="K25:L25"/>
    <mergeCell ref="K26:L26"/>
    <mergeCell ref="K27:L27"/>
    <mergeCell ref="K28:L28"/>
    <mergeCell ref="K17:L17"/>
    <mergeCell ref="K19:L19"/>
    <mergeCell ref="F21:L21"/>
    <mergeCell ref="F22:L22"/>
    <mergeCell ref="F28:H28"/>
    <mergeCell ref="I25:J25"/>
    <mergeCell ref="I26:J26"/>
    <mergeCell ref="I27:J27"/>
    <mergeCell ref="K13:L13"/>
    <mergeCell ref="F14:H14"/>
    <mergeCell ref="F5:L6"/>
    <mergeCell ref="A1:D1"/>
    <mergeCell ref="A2:D2"/>
    <mergeCell ref="A4:D4"/>
    <mergeCell ref="F4:L4"/>
    <mergeCell ref="F7:H7"/>
    <mergeCell ref="I7:J7"/>
    <mergeCell ref="K7:L7"/>
    <mergeCell ref="F8:H8"/>
    <mergeCell ref="I8:J8"/>
    <mergeCell ref="K8:L8"/>
    <mergeCell ref="A8:C8"/>
    <mergeCell ref="A5:C5"/>
    <mergeCell ref="A6:C6"/>
    <mergeCell ref="I15:J15"/>
    <mergeCell ref="I28:J28"/>
    <mergeCell ref="F19:J19"/>
    <mergeCell ref="F13:H13"/>
    <mergeCell ref="I13:J13"/>
    <mergeCell ref="F25:H25"/>
    <mergeCell ref="F26:H26"/>
    <mergeCell ref="F27:H27"/>
    <mergeCell ref="F17:H17"/>
    <mergeCell ref="I17:J17"/>
    <mergeCell ref="A7:C7"/>
    <mergeCell ref="A32:C32"/>
    <mergeCell ref="A9:C9"/>
    <mergeCell ref="A10:C10"/>
    <mergeCell ref="A11:C11"/>
    <mergeCell ref="A12:C12"/>
    <mergeCell ref="A27:C27"/>
    <mergeCell ref="A28:C28"/>
    <mergeCell ref="F32:J32"/>
    <mergeCell ref="A29:C29"/>
    <mergeCell ref="A30:C30"/>
    <mergeCell ref="A31:C31"/>
    <mergeCell ref="F12:H12"/>
    <mergeCell ref="I12:J12"/>
    <mergeCell ref="A25:C25"/>
    <mergeCell ref="A26:C26"/>
    <mergeCell ref="A19:C19"/>
    <mergeCell ref="A20:C20"/>
    <mergeCell ref="A21:C21"/>
    <mergeCell ref="A22:C22"/>
    <mergeCell ref="A23:C23"/>
    <mergeCell ref="F23:L23"/>
    <mergeCell ref="F29:L29"/>
    <mergeCell ref="F30:L30"/>
    <mergeCell ref="F9:L9"/>
    <mergeCell ref="F10:L11"/>
    <mergeCell ref="A24:C24"/>
    <mergeCell ref="A18:C18"/>
    <mergeCell ref="A15:D15"/>
    <mergeCell ref="A16:C16"/>
    <mergeCell ref="A17:C17"/>
    <mergeCell ref="A13:C13"/>
    <mergeCell ref="I16:J16"/>
    <mergeCell ref="K16:L16"/>
    <mergeCell ref="K15:L15"/>
    <mergeCell ref="K14:L14"/>
    <mergeCell ref="K12:L12"/>
    <mergeCell ref="I14:J14"/>
    <mergeCell ref="F15:H15"/>
    <mergeCell ref="F16:H16"/>
  </mergeCells>
  <pageMargins left="0.7" right="0.7" top="0.75" bottom="0.75" header="0.3" footer="0.3"/>
  <pageSetup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19A4-6C79-43A7-9F20-F4744B3B0EF7}">
  <dimension ref="A1:O36"/>
  <sheetViews>
    <sheetView zoomScaleNormal="100" workbookViewId="0">
      <selection activeCell="K13" sqref="K13:L13"/>
    </sheetView>
  </sheetViews>
  <sheetFormatPr defaultRowHeight="14.4" x14ac:dyDescent="0.3"/>
  <cols>
    <col min="1" max="2" width="9.44140625" customWidth="1"/>
    <col min="3" max="3" width="17.21875" customWidth="1"/>
    <col min="4" max="4" width="11.109375" customWidth="1"/>
    <col min="5" max="5" width="4.44140625" customWidth="1"/>
    <col min="6" max="6" width="11.44140625" bestFit="1" customWidth="1"/>
    <col min="7" max="7" width="10.77734375" bestFit="1" customWidth="1"/>
    <col min="8" max="8" width="8.77734375" customWidth="1"/>
    <col min="11" max="11" width="10.5546875" customWidth="1"/>
  </cols>
  <sheetData>
    <row r="1" spans="1:15" ht="18" x14ac:dyDescent="0.35">
      <c r="A1" s="25" t="s">
        <v>15</v>
      </c>
      <c r="B1" s="25"/>
      <c r="C1" s="25"/>
      <c r="D1" s="25"/>
    </row>
    <row r="2" spans="1:15" x14ac:dyDescent="0.3">
      <c r="A2" s="26" t="s">
        <v>0</v>
      </c>
      <c r="B2" s="26"/>
      <c r="C2" s="26"/>
      <c r="D2" s="26"/>
      <c r="M2" s="2"/>
      <c r="N2" s="2"/>
      <c r="O2" s="2"/>
    </row>
    <row r="4" spans="1:15" ht="18" x14ac:dyDescent="0.35">
      <c r="A4" s="27" t="s">
        <v>28</v>
      </c>
      <c r="B4" s="27"/>
      <c r="C4" s="27"/>
      <c r="D4" s="27"/>
      <c r="F4" s="48" t="s">
        <v>23</v>
      </c>
      <c r="G4" s="49"/>
      <c r="H4" s="49"/>
      <c r="I4" s="49"/>
      <c r="J4" s="49"/>
      <c r="K4" s="49"/>
      <c r="L4" s="49"/>
    </row>
    <row r="5" spans="1:15" ht="14.55" customHeight="1" x14ac:dyDescent="0.3">
      <c r="A5" s="23" t="s">
        <v>66</v>
      </c>
      <c r="B5" s="23"/>
      <c r="C5" s="23"/>
      <c r="D5" s="13">
        <v>126460</v>
      </c>
      <c r="F5" s="37" t="s">
        <v>30</v>
      </c>
      <c r="G5" s="37"/>
      <c r="H5" s="37"/>
      <c r="I5" s="37"/>
      <c r="J5" s="37"/>
      <c r="K5" s="37"/>
      <c r="L5" s="37"/>
    </row>
    <row r="6" spans="1:15" x14ac:dyDescent="0.3">
      <c r="A6" s="23" t="s">
        <v>4</v>
      </c>
      <c r="B6" s="23"/>
      <c r="C6" s="23"/>
      <c r="D6" s="1">
        <v>11500</v>
      </c>
      <c r="F6" s="38"/>
      <c r="G6" s="38"/>
      <c r="H6" s="38"/>
      <c r="I6" s="38"/>
      <c r="J6" s="38"/>
      <c r="K6" s="38"/>
      <c r="L6" s="38"/>
    </row>
    <row r="7" spans="1:15" ht="14.55" customHeight="1" x14ac:dyDescent="0.3">
      <c r="A7" s="23" t="s">
        <v>17</v>
      </c>
      <c r="B7" s="23"/>
      <c r="C7" s="23"/>
      <c r="D7" s="1">
        <v>24480</v>
      </c>
      <c r="F7" s="36" t="s">
        <v>55</v>
      </c>
      <c r="G7" s="36"/>
      <c r="H7" s="36"/>
      <c r="I7" s="36" t="s">
        <v>29</v>
      </c>
      <c r="J7" s="36"/>
      <c r="K7" s="36" t="s">
        <v>11</v>
      </c>
      <c r="L7" s="36"/>
    </row>
    <row r="8" spans="1:15" x14ac:dyDescent="0.3">
      <c r="A8" s="23" t="s">
        <v>5</v>
      </c>
      <c r="B8" s="23"/>
      <c r="C8" s="23"/>
      <c r="D8" s="1">
        <v>8000</v>
      </c>
      <c r="F8" s="44">
        <v>164130065</v>
      </c>
      <c r="G8" s="44"/>
      <c r="H8" s="44"/>
      <c r="I8" s="41">
        <v>0.06</v>
      </c>
      <c r="J8" s="41"/>
      <c r="K8" s="46">
        <f>F8*I8/100</f>
        <v>98478.039000000004</v>
      </c>
      <c r="L8" s="46"/>
    </row>
    <row r="9" spans="1:15" ht="14.4" customHeight="1" x14ac:dyDescent="0.3">
      <c r="A9" s="33"/>
      <c r="B9" s="33"/>
      <c r="C9" s="33"/>
      <c r="D9" s="1"/>
      <c r="F9" s="35" t="s">
        <v>63</v>
      </c>
      <c r="G9" s="35"/>
      <c r="H9" s="35"/>
      <c r="I9" s="35"/>
      <c r="J9" s="35"/>
      <c r="K9" s="35"/>
      <c r="L9" s="35"/>
    </row>
    <row r="10" spans="1:15" ht="15.45" customHeight="1" x14ac:dyDescent="0.3">
      <c r="A10" s="34" t="s">
        <v>1</v>
      </c>
      <c r="B10" s="34"/>
      <c r="C10" s="34"/>
      <c r="D10" s="10">
        <v>0</v>
      </c>
      <c r="F10" s="37" t="s">
        <v>68</v>
      </c>
      <c r="G10" s="37"/>
      <c r="H10" s="37"/>
      <c r="I10" s="37"/>
      <c r="J10" s="37"/>
      <c r="K10" s="37"/>
      <c r="L10" s="37"/>
    </row>
    <row r="11" spans="1:15" ht="14.4" customHeight="1" x14ac:dyDescent="0.3">
      <c r="A11" s="34" t="s">
        <v>2</v>
      </c>
      <c r="B11" s="34"/>
      <c r="C11" s="34"/>
      <c r="D11" s="10">
        <v>0</v>
      </c>
      <c r="F11" s="38"/>
      <c r="G11" s="38"/>
      <c r="H11" s="38"/>
      <c r="I11" s="38"/>
      <c r="J11" s="38"/>
      <c r="K11" s="38"/>
      <c r="L11" s="38"/>
    </row>
    <row r="12" spans="1:15" ht="15.45" customHeight="1" x14ac:dyDescent="0.3">
      <c r="A12" s="34" t="s">
        <v>39</v>
      </c>
      <c r="B12" s="34"/>
      <c r="C12" s="34"/>
      <c r="D12" s="10">
        <v>0</v>
      </c>
      <c r="F12" s="30" t="s">
        <v>56</v>
      </c>
      <c r="G12" s="31"/>
      <c r="H12" s="32"/>
      <c r="I12" s="36" t="s">
        <v>10</v>
      </c>
      <c r="J12" s="36"/>
      <c r="K12" s="36" t="s">
        <v>11</v>
      </c>
      <c r="L12" s="36"/>
    </row>
    <row r="13" spans="1:15" x14ac:dyDescent="0.3">
      <c r="A13" s="28" t="s">
        <v>6</v>
      </c>
      <c r="B13" s="28"/>
      <c r="C13" s="28"/>
      <c r="D13" s="8">
        <f>SUM(D5:D12)</f>
        <v>170440</v>
      </c>
      <c r="F13" s="50">
        <v>33842581</v>
      </c>
      <c r="G13" s="51"/>
      <c r="H13" s="52"/>
      <c r="I13" s="41">
        <v>0.06</v>
      </c>
      <c r="J13" s="41"/>
      <c r="K13" s="46">
        <f>F13/100*I13</f>
        <v>20305.548599999998</v>
      </c>
      <c r="L13" s="46"/>
    </row>
    <row r="14" spans="1:15" ht="14.4" customHeight="1" x14ac:dyDescent="0.3">
      <c r="F14" s="36" t="s">
        <v>57</v>
      </c>
      <c r="G14" s="36"/>
      <c r="H14" s="36"/>
      <c r="I14" s="36" t="s">
        <v>10</v>
      </c>
      <c r="J14" s="36"/>
      <c r="K14" s="36" t="s">
        <v>11</v>
      </c>
      <c r="L14" s="36"/>
    </row>
    <row r="15" spans="1:15" x14ac:dyDescent="0.3">
      <c r="A15" s="29" t="s">
        <v>48</v>
      </c>
      <c r="B15" s="29"/>
      <c r="C15" s="29"/>
      <c r="D15" s="29"/>
      <c r="F15" s="44">
        <v>5335504</v>
      </c>
      <c r="G15" s="44"/>
      <c r="H15" s="44"/>
      <c r="I15" s="45">
        <v>0.06</v>
      </c>
      <c r="J15" s="45"/>
      <c r="K15" s="47">
        <f>F15/100*I15</f>
        <v>3201.3024</v>
      </c>
      <c r="L15" s="47"/>
    </row>
    <row r="16" spans="1:15" x14ac:dyDescent="0.3">
      <c r="A16" s="23" t="s">
        <v>32</v>
      </c>
      <c r="B16" s="23"/>
      <c r="C16" s="23"/>
      <c r="D16" s="1">
        <v>8450</v>
      </c>
      <c r="F16" s="36" t="s">
        <v>67</v>
      </c>
      <c r="G16" s="36"/>
      <c r="H16" s="36"/>
      <c r="I16" s="36" t="s">
        <v>10</v>
      </c>
      <c r="J16" s="36"/>
      <c r="K16" s="36" t="s">
        <v>11</v>
      </c>
      <c r="L16" s="36"/>
    </row>
    <row r="17" spans="1:12" ht="15.6" customHeight="1" x14ac:dyDescent="0.3">
      <c r="A17" s="23" t="s">
        <v>19</v>
      </c>
      <c r="B17" s="23"/>
      <c r="C17" s="23"/>
      <c r="D17" s="1">
        <v>8450</v>
      </c>
      <c r="F17" s="44">
        <v>10768427</v>
      </c>
      <c r="G17" s="44"/>
      <c r="H17" s="44"/>
      <c r="I17" s="41">
        <v>0.06</v>
      </c>
      <c r="J17" s="41"/>
      <c r="K17" s="46">
        <f>F17/100*I17</f>
        <v>6461.0562</v>
      </c>
      <c r="L17" s="46"/>
    </row>
    <row r="18" spans="1:12" ht="14.4" customHeight="1" x14ac:dyDescent="0.3">
      <c r="A18" s="23" t="s">
        <v>45</v>
      </c>
      <c r="B18" s="23"/>
      <c r="C18" s="23"/>
      <c r="D18" s="1">
        <v>20162</v>
      </c>
      <c r="F18" s="5"/>
      <c r="G18" s="5"/>
      <c r="H18" s="5"/>
      <c r="I18" s="5"/>
      <c r="J18" s="5"/>
      <c r="K18" s="18"/>
      <c r="L18" s="5"/>
    </row>
    <row r="19" spans="1:12" ht="14.4" customHeight="1" x14ac:dyDescent="0.3">
      <c r="A19" s="23" t="s">
        <v>44</v>
      </c>
      <c r="B19" s="23"/>
      <c r="C19" s="23"/>
      <c r="D19" s="1">
        <v>13795</v>
      </c>
      <c r="F19" s="56" t="s">
        <v>64</v>
      </c>
      <c r="G19" s="56"/>
      <c r="H19" s="56"/>
      <c r="I19" s="56"/>
      <c r="J19" s="56"/>
      <c r="K19" s="57">
        <f>SUM(K8,K13,K15,K17)</f>
        <v>128445.94620000001</v>
      </c>
      <c r="L19" s="56"/>
    </row>
    <row r="20" spans="1:12" x14ac:dyDescent="0.3">
      <c r="A20" s="23" t="s">
        <v>7</v>
      </c>
      <c r="B20" s="23"/>
      <c r="C20" s="23"/>
      <c r="D20" s="1">
        <v>5306</v>
      </c>
      <c r="G20" s="6"/>
      <c r="H20" s="6"/>
      <c r="I20" s="6"/>
      <c r="J20" s="6"/>
      <c r="K20" s="6"/>
      <c r="L20" s="6"/>
    </row>
    <row r="21" spans="1:12" x14ac:dyDescent="0.3">
      <c r="A21" s="23" t="s">
        <v>20</v>
      </c>
      <c r="B21" s="23"/>
      <c r="C21" s="23"/>
      <c r="D21" s="1">
        <v>12735</v>
      </c>
      <c r="F21" s="23" t="s">
        <v>71</v>
      </c>
      <c r="G21" s="23"/>
      <c r="H21" s="23"/>
      <c r="I21" s="23"/>
      <c r="J21" s="23"/>
      <c r="K21" s="23"/>
      <c r="L21" s="23"/>
    </row>
    <row r="22" spans="1:12" x14ac:dyDescent="0.3">
      <c r="A22" s="23" t="s">
        <v>21</v>
      </c>
      <c r="B22" s="23"/>
      <c r="C22" s="23"/>
      <c r="D22" s="1">
        <v>10612</v>
      </c>
      <c r="F22" s="23" t="s">
        <v>70</v>
      </c>
      <c r="G22" s="23"/>
      <c r="H22" s="23"/>
      <c r="I22" s="23"/>
      <c r="J22" s="23"/>
      <c r="K22" s="23"/>
      <c r="L22" s="23"/>
    </row>
    <row r="23" spans="1:12" x14ac:dyDescent="0.3">
      <c r="A23" s="23" t="s">
        <v>35</v>
      </c>
      <c r="B23" s="23"/>
      <c r="C23" s="23"/>
      <c r="D23" s="1">
        <v>8450</v>
      </c>
      <c r="F23" s="23" t="s">
        <v>69</v>
      </c>
      <c r="G23" s="23"/>
      <c r="H23" s="23"/>
      <c r="I23" s="23"/>
      <c r="J23" s="23"/>
      <c r="K23" s="23"/>
      <c r="L23" s="23"/>
    </row>
    <row r="24" spans="1:12" x14ac:dyDescent="0.3">
      <c r="A24" s="23" t="s">
        <v>41</v>
      </c>
      <c r="B24" s="23"/>
      <c r="C24" s="23"/>
      <c r="D24" s="1">
        <v>8450</v>
      </c>
      <c r="G24" s="6"/>
      <c r="H24" s="6"/>
      <c r="I24" s="6"/>
      <c r="J24" s="6"/>
      <c r="K24" s="6"/>
      <c r="L24" s="6"/>
    </row>
    <row r="25" spans="1:12" x14ac:dyDescent="0.3">
      <c r="A25" s="23" t="s">
        <v>37</v>
      </c>
      <c r="B25" s="23"/>
      <c r="C25" s="23"/>
      <c r="D25" s="1">
        <v>3714</v>
      </c>
      <c r="F25" s="41" t="s">
        <v>61</v>
      </c>
      <c r="G25" s="41"/>
      <c r="H25" s="41"/>
      <c r="I25" s="42">
        <v>388264655</v>
      </c>
      <c r="J25" s="42"/>
      <c r="K25" s="55" t="s">
        <v>62</v>
      </c>
      <c r="L25" s="55"/>
    </row>
    <row r="26" spans="1:12" x14ac:dyDescent="0.3">
      <c r="A26" s="23" t="s">
        <v>34</v>
      </c>
      <c r="B26" s="23"/>
      <c r="C26" s="23"/>
      <c r="D26" s="1">
        <v>1273</v>
      </c>
      <c r="F26" s="41" t="s">
        <v>58</v>
      </c>
      <c r="G26" s="41"/>
      <c r="H26" s="41"/>
      <c r="I26" s="42">
        <v>198888150</v>
      </c>
      <c r="J26" s="42"/>
      <c r="K26" s="53">
        <v>0.51229999999999998</v>
      </c>
      <c r="L26" s="54"/>
    </row>
    <row r="27" spans="1:12" x14ac:dyDescent="0.3">
      <c r="A27" s="23" t="s">
        <v>33</v>
      </c>
      <c r="B27" s="23"/>
      <c r="C27" s="23"/>
      <c r="D27" s="1">
        <v>3501</v>
      </c>
      <c r="F27" s="41" t="s">
        <v>59</v>
      </c>
      <c r="G27" s="58"/>
      <c r="H27" s="58"/>
      <c r="I27" s="42">
        <v>164130065</v>
      </c>
      <c r="J27" s="42"/>
      <c r="K27" s="53">
        <v>0.42270000000000002</v>
      </c>
      <c r="L27" s="54"/>
    </row>
    <row r="28" spans="1:12" x14ac:dyDescent="0.3">
      <c r="A28" s="23" t="s">
        <v>40</v>
      </c>
      <c r="B28" s="23"/>
      <c r="C28" s="23"/>
      <c r="D28" s="1">
        <v>2653</v>
      </c>
      <c r="F28" s="41" t="s">
        <v>60</v>
      </c>
      <c r="G28" s="41"/>
      <c r="H28" s="41"/>
      <c r="I28" s="42">
        <v>25246440</v>
      </c>
      <c r="J28" s="42"/>
      <c r="K28" s="53">
        <v>6.5000000000000002E-2</v>
      </c>
      <c r="L28" s="54"/>
    </row>
    <row r="29" spans="1:12" x14ac:dyDescent="0.3">
      <c r="A29" s="23" t="s">
        <v>38</v>
      </c>
      <c r="B29" s="23"/>
      <c r="C29" s="23"/>
      <c r="D29" s="1">
        <v>15000</v>
      </c>
      <c r="F29" s="23" t="s">
        <v>54</v>
      </c>
      <c r="G29" s="43"/>
      <c r="H29" s="43"/>
      <c r="I29" s="43"/>
      <c r="J29" s="43"/>
      <c r="K29" s="43"/>
      <c r="L29" s="43"/>
    </row>
    <row r="30" spans="1:12" x14ac:dyDescent="0.3">
      <c r="A30" s="34" t="s">
        <v>36</v>
      </c>
      <c r="B30" s="34"/>
      <c r="C30" s="34"/>
      <c r="D30" s="10">
        <v>0</v>
      </c>
      <c r="F30" s="23" t="s">
        <v>65</v>
      </c>
      <c r="G30" s="23"/>
      <c r="H30" s="23"/>
      <c r="I30" s="23"/>
      <c r="J30" s="23"/>
      <c r="K30" s="23"/>
      <c r="L30" s="23"/>
    </row>
    <row r="31" spans="1:12" x14ac:dyDescent="0.3">
      <c r="A31" s="40" t="s">
        <v>42</v>
      </c>
      <c r="B31" s="40"/>
      <c r="C31" s="40"/>
      <c r="D31" s="11">
        <v>50000</v>
      </c>
      <c r="F31" s="6"/>
      <c r="G31" s="6"/>
      <c r="H31" s="6"/>
      <c r="I31" s="6"/>
      <c r="J31" s="6"/>
      <c r="K31" s="6"/>
      <c r="L31" s="6"/>
    </row>
    <row r="32" spans="1:12" ht="15.6" x14ac:dyDescent="0.3">
      <c r="A32" s="24" t="s">
        <v>9</v>
      </c>
      <c r="B32" s="24"/>
      <c r="C32" s="24"/>
      <c r="D32" s="3">
        <f>SUM(D16:D31)</f>
        <v>172551</v>
      </c>
      <c r="F32" s="39" t="s">
        <v>14</v>
      </c>
      <c r="G32" s="39"/>
      <c r="H32" s="39"/>
      <c r="I32" s="39"/>
      <c r="J32" s="39"/>
      <c r="K32" s="12">
        <f>D13-D32</f>
        <v>-2111</v>
      </c>
      <c r="L32" s="4"/>
    </row>
    <row r="36" ht="15.6" customHeight="1" x14ac:dyDescent="0.3"/>
  </sheetData>
  <mergeCells count="78">
    <mergeCell ref="I25:J25"/>
    <mergeCell ref="K25:L25"/>
    <mergeCell ref="F26:H26"/>
    <mergeCell ref="I26:J26"/>
    <mergeCell ref="K26:L26"/>
    <mergeCell ref="F21:L21"/>
    <mergeCell ref="F22:L22"/>
    <mergeCell ref="F16:H16"/>
    <mergeCell ref="F17:H17"/>
    <mergeCell ref="I17:J17"/>
    <mergeCell ref="K17:L17"/>
    <mergeCell ref="F19:J19"/>
    <mergeCell ref="K19:L19"/>
    <mergeCell ref="I16:J16"/>
    <mergeCell ref="K16:L16"/>
    <mergeCell ref="F14:H14"/>
    <mergeCell ref="I14:J14"/>
    <mergeCell ref="K14:L14"/>
    <mergeCell ref="F5:L6"/>
    <mergeCell ref="A1:D1"/>
    <mergeCell ref="A2:D2"/>
    <mergeCell ref="A4:D4"/>
    <mergeCell ref="F4:L4"/>
    <mergeCell ref="A5:C5"/>
    <mergeCell ref="A6:C6"/>
    <mergeCell ref="A32:C32"/>
    <mergeCell ref="F32:J32"/>
    <mergeCell ref="A28:C28"/>
    <mergeCell ref="A29:C29"/>
    <mergeCell ref="A30:C30"/>
    <mergeCell ref="A31:C31"/>
    <mergeCell ref="F29:L29"/>
    <mergeCell ref="F30:L30"/>
    <mergeCell ref="K28:L28"/>
    <mergeCell ref="F27:H27"/>
    <mergeCell ref="I27:J27"/>
    <mergeCell ref="K27:L27"/>
    <mergeCell ref="F28:H28"/>
    <mergeCell ref="I28:J28"/>
    <mergeCell ref="A11:C11"/>
    <mergeCell ref="A24:C24"/>
    <mergeCell ref="A25:C25"/>
    <mergeCell ref="A26:C26"/>
    <mergeCell ref="F25:H25"/>
    <mergeCell ref="F12:H12"/>
    <mergeCell ref="F23:L23"/>
    <mergeCell ref="I12:J12"/>
    <mergeCell ref="K12:L12"/>
    <mergeCell ref="F10:L11"/>
    <mergeCell ref="F15:H15"/>
    <mergeCell ref="I15:J15"/>
    <mergeCell ref="K15:L15"/>
    <mergeCell ref="F13:H13"/>
    <mergeCell ref="I13:J13"/>
    <mergeCell ref="K13:L13"/>
    <mergeCell ref="A27:C27"/>
    <mergeCell ref="A12:C12"/>
    <mergeCell ref="A15:D15"/>
    <mergeCell ref="A16:C16"/>
    <mergeCell ref="A17:C17"/>
    <mergeCell ref="A13:C13"/>
    <mergeCell ref="A19:C19"/>
    <mergeCell ref="A20:C20"/>
    <mergeCell ref="A21:C21"/>
    <mergeCell ref="A22:C22"/>
    <mergeCell ref="A23:C23"/>
    <mergeCell ref="A18:C18"/>
    <mergeCell ref="F9:L9"/>
    <mergeCell ref="A7:C7"/>
    <mergeCell ref="A8:C8"/>
    <mergeCell ref="A9:C9"/>
    <mergeCell ref="A10:C10"/>
    <mergeCell ref="F7:H7"/>
    <mergeCell ref="I7:J7"/>
    <mergeCell ref="K7:L7"/>
    <mergeCell ref="F8:H8"/>
    <mergeCell ref="I8:J8"/>
    <mergeCell ref="K8:L8"/>
  </mergeCells>
  <pageMargins left="0.7" right="0.7" top="0.75" bottom="0.75" header="0.3" footer="0.3"/>
  <pageSetup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546A-CB97-4DFC-983D-64FA17F90D38}">
  <dimension ref="A1:P55"/>
  <sheetViews>
    <sheetView topLeftCell="A2" workbookViewId="0">
      <selection activeCell="G55" sqref="G55"/>
    </sheetView>
  </sheetViews>
  <sheetFormatPr defaultRowHeight="14.4" x14ac:dyDescent="0.3"/>
  <cols>
    <col min="1" max="6" width="10" customWidth="1"/>
    <col min="7" max="7" width="16.109375" customWidth="1"/>
  </cols>
  <sheetData>
    <row r="1" spans="1:16" ht="4.2" hidden="1" customHeight="1" x14ac:dyDescent="0.3"/>
    <row r="2" spans="1:16" ht="14.4" customHeight="1" x14ac:dyDescent="0.35">
      <c r="A2" s="73" t="s">
        <v>23</v>
      </c>
      <c r="B2" s="74"/>
      <c r="C2" s="74"/>
      <c r="D2" s="74"/>
      <c r="E2" s="74"/>
      <c r="F2" s="74"/>
      <c r="G2" s="75"/>
      <c r="I2" s="17"/>
      <c r="J2" s="17"/>
      <c r="K2" s="17"/>
      <c r="L2" s="17"/>
      <c r="M2" s="17"/>
      <c r="N2" s="17"/>
      <c r="O2" s="17"/>
    </row>
    <row r="3" spans="1:16" ht="14.4" customHeight="1" x14ac:dyDescent="0.3">
      <c r="A3" s="68" t="s">
        <v>30</v>
      </c>
      <c r="B3" s="69"/>
      <c r="C3" s="69"/>
      <c r="D3" s="69"/>
      <c r="E3" s="69"/>
      <c r="F3" s="69"/>
      <c r="G3" s="70"/>
      <c r="I3" s="17"/>
      <c r="J3" s="17"/>
      <c r="K3" s="17"/>
      <c r="L3" s="17"/>
      <c r="M3" s="17"/>
      <c r="N3" s="17"/>
      <c r="O3" s="17"/>
    </row>
    <row r="4" spans="1:16" ht="14.4" customHeight="1" x14ac:dyDescent="0.3">
      <c r="A4" s="71"/>
      <c r="B4" s="38"/>
      <c r="C4" s="38"/>
      <c r="D4" s="38"/>
      <c r="E4" s="38"/>
      <c r="F4" s="38"/>
      <c r="G4" s="72"/>
      <c r="I4" s="5"/>
      <c r="J4" s="5"/>
      <c r="K4" s="5"/>
      <c r="L4" s="5"/>
      <c r="M4" s="5"/>
      <c r="N4" s="5"/>
      <c r="O4" s="5"/>
    </row>
    <row r="5" spans="1:16" ht="14.4" customHeight="1" x14ac:dyDescent="0.3">
      <c r="A5" s="30" t="s">
        <v>16</v>
      </c>
      <c r="B5" s="31"/>
      <c r="C5" s="32"/>
      <c r="D5" s="30" t="s">
        <v>10</v>
      </c>
      <c r="E5" s="32"/>
      <c r="F5" s="30" t="s">
        <v>24</v>
      </c>
      <c r="G5" s="32"/>
      <c r="I5" s="2"/>
      <c r="J5" s="2"/>
      <c r="K5" s="2"/>
      <c r="N5" s="15"/>
      <c r="O5" s="15"/>
    </row>
    <row r="6" spans="1:16" ht="14.4" customHeight="1" x14ac:dyDescent="0.3">
      <c r="A6" s="50">
        <v>164130065</v>
      </c>
      <c r="B6" s="51"/>
      <c r="C6" s="52"/>
      <c r="D6" s="64">
        <v>0.01</v>
      </c>
      <c r="E6" s="65"/>
      <c r="F6" s="60">
        <f>A6*D6/100</f>
        <v>16413.006500000003</v>
      </c>
      <c r="G6" s="61"/>
      <c r="I6" s="5"/>
      <c r="J6" s="5"/>
      <c r="K6" s="5"/>
      <c r="L6" s="5"/>
      <c r="M6" s="5"/>
      <c r="N6" s="5"/>
      <c r="O6" s="5"/>
    </row>
    <row r="7" spans="1:16" ht="14.4" customHeight="1" x14ac:dyDescent="0.3">
      <c r="A7" s="30" t="s">
        <v>16</v>
      </c>
      <c r="B7" s="31"/>
      <c r="C7" s="32"/>
      <c r="D7" s="30" t="s">
        <v>10</v>
      </c>
      <c r="E7" s="32"/>
      <c r="F7" s="30" t="s">
        <v>24</v>
      </c>
      <c r="G7" s="32"/>
      <c r="I7" s="2"/>
      <c r="J7" s="2"/>
      <c r="K7" s="2"/>
      <c r="N7" s="15"/>
      <c r="O7" s="15"/>
    </row>
    <row r="8" spans="1:16" x14ac:dyDescent="0.3">
      <c r="A8" s="50">
        <v>164130065</v>
      </c>
      <c r="B8" s="51"/>
      <c r="C8" s="52"/>
      <c r="D8" s="64">
        <v>0.02</v>
      </c>
      <c r="E8" s="65"/>
      <c r="F8" s="60">
        <f>A8*D8/100</f>
        <v>32826.013000000006</v>
      </c>
      <c r="G8" s="61"/>
      <c r="I8" s="5"/>
      <c r="J8" s="5"/>
      <c r="K8" s="5"/>
      <c r="L8" s="6"/>
      <c r="M8" s="6"/>
      <c r="N8" s="15"/>
      <c r="O8" s="15"/>
    </row>
    <row r="9" spans="1:16" ht="14.4" customHeight="1" x14ac:dyDescent="0.3">
      <c r="A9" s="30" t="s">
        <v>16</v>
      </c>
      <c r="B9" s="31"/>
      <c r="C9" s="32"/>
      <c r="D9" s="30" t="s">
        <v>10</v>
      </c>
      <c r="E9" s="32"/>
      <c r="F9" s="30" t="s">
        <v>24</v>
      </c>
      <c r="G9" s="32"/>
      <c r="I9" s="2"/>
      <c r="J9" s="2"/>
      <c r="K9" s="2"/>
      <c r="N9" s="15"/>
      <c r="O9" s="15"/>
    </row>
    <row r="10" spans="1:16" x14ac:dyDescent="0.3">
      <c r="A10" s="50">
        <v>164130065</v>
      </c>
      <c r="B10" s="51"/>
      <c r="C10" s="52"/>
      <c r="D10" s="64">
        <v>0.03</v>
      </c>
      <c r="E10" s="65"/>
      <c r="F10" s="60">
        <f>A10*D10/100</f>
        <v>49239.019500000002</v>
      </c>
      <c r="G10" s="61"/>
      <c r="I10" s="6"/>
      <c r="J10" s="6"/>
      <c r="K10" s="6"/>
      <c r="L10" s="5"/>
      <c r="M10" s="5"/>
      <c r="N10" s="5"/>
      <c r="O10" s="5"/>
    </row>
    <row r="11" spans="1:16" ht="14.4" customHeight="1" x14ac:dyDescent="0.3">
      <c r="A11" s="30" t="s">
        <v>16</v>
      </c>
      <c r="B11" s="31"/>
      <c r="C11" s="32"/>
      <c r="D11" s="30" t="s">
        <v>10</v>
      </c>
      <c r="E11" s="32"/>
      <c r="F11" s="30" t="s">
        <v>24</v>
      </c>
      <c r="G11" s="32"/>
      <c r="I11" s="14"/>
      <c r="J11" s="14"/>
      <c r="K11" s="14"/>
      <c r="N11" s="15"/>
      <c r="O11" s="15"/>
    </row>
    <row r="12" spans="1:16" x14ac:dyDescent="0.3">
      <c r="A12" s="50">
        <v>164130065</v>
      </c>
      <c r="B12" s="51"/>
      <c r="C12" s="52"/>
      <c r="D12" s="64">
        <v>0.04</v>
      </c>
      <c r="E12" s="65"/>
      <c r="F12" s="60">
        <f>A12*D12/100</f>
        <v>65652.026000000013</v>
      </c>
      <c r="G12" s="61"/>
      <c r="I12" s="14"/>
      <c r="J12" s="14"/>
      <c r="K12" s="14"/>
      <c r="L12" s="6"/>
      <c r="M12" s="6"/>
      <c r="N12" s="16"/>
      <c r="O12" s="16"/>
    </row>
    <row r="13" spans="1:16" ht="14.4" customHeight="1" x14ac:dyDescent="0.3">
      <c r="A13" s="30" t="s">
        <v>16</v>
      </c>
      <c r="B13" s="31"/>
      <c r="C13" s="32"/>
      <c r="D13" s="30" t="s">
        <v>10</v>
      </c>
      <c r="E13" s="32"/>
      <c r="F13" s="30" t="s">
        <v>24</v>
      </c>
      <c r="G13" s="32"/>
      <c r="I13" s="14"/>
      <c r="J13" s="14"/>
      <c r="K13" s="14"/>
      <c r="L13" s="14"/>
      <c r="M13" s="14"/>
      <c r="N13" s="14"/>
      <c r="O13" s="14"/>
      <c r="P13" s="14"/>
    </row>
    <row r="14" spans="1:16" x14ac:dyDescent="0.3">
      <c r="A14" s="50">
        <v>164130065</v>
      </c>
      <c r="B14" s="51"/>
      <c r="C14" s="52"/>
      <c r="D14" s="64">
        <v>0.05</v>
      </c>
      <c r="E14" s="65"/>
      <c r="F14" s="60">
        <f>A14*D14/100</f>
        <v>82065.032500000001</v>
      </c>
      <c r="G14" s="61"/>
    </row>
    <row r="15" spans="1:16" ht="14.4" customHeight="1" x14ac:dyDescent="0.3">
      <c r="A15" s="30" t="s">
        <v>16</v>
      </c>
      <c r="B15" s="31"/>
      <c r="C15" s="32"/>
      <c r="D15" s="30" t="s">
        <v>10</v>
      </c>
      <c r="E15" s="32"/>
      <c r="F15" s="30" t="s">
        <v>24</v>
      </c>
      <c r="G15" s="32"/>
    </row>
    <row r="16" spans="1:16" x14ac:dyDescent="0.3">
      <c r="A16" s="50">
        <v>164130065</v>
      </c>
      <c r="B16" s="51"/>
      <c r="C16" s="52"/>
      <c r="D16" s="64">
        <v>0.06</v>
      </c>
      <c r="E16" s="65"/>
      <c r="F16" s="60">
        <f>A16*D16/100</f>
        <v>98478.039000000004</v>
      </c>
      <c r="G16" s="61"/>
    </row>
    <row r="17" spans="1:8" ht="14.4" customHeight="1" x14ac:dyDescent="0.3">
      <c r="A17" s="30" t="s">
        <v>16</v>
      </c>
      <c r="B17" s="31"/>
      <c r="C17" s="32"/>
      <c r="D17" s="30" t="s">
        <v>10</v>
      </c>
      <c r="E17" s="32"/>
      <c r="F17" s="30" t="s">
        <v>24</v>
      </c>
      <c r="G17" s="32"/>
    </row>
    <row r="18" spans="1:8" x14ac:dyDescent="0.3">
      <c r="A18" s="50">
        <v>164130065</v>
      </c>
      <c r="B18" s="51"/>
      <c r="C18" s="52"/>
      <c r="D18" s="64">
        <v>7.0000000000000007E-2</v>
      </c>
      <c r="E18" s="65"/>
      <c r="F18" s="60">
        <f>A18*D18/100</f>
        <v>114891.04550000001</v>
      </c>
      <c r="G18" s="61"/>
    </row>
    <row r="19" spans="1:8" ht="14.4" customHeight="1" x14ac:dyDescent="0.3">
      <c r="A19" s="30" t="s">
        <v>16</v>
      </c>
      <c r="B19" s="31"/>
      <c r="C19" s="32"/>
      <c r="D19" s="30" t="s">
        <v>10</v>
      </c>
      <c r="E19" s="32"/>
      <c r="F19" s="30" t="s">
        <v>24</v>
      </c>
      <c r="G19" s="32"/>
    </row>
    <row r="20" spans="1:8" x14ac:dyDescent="0.3">
      <c r="A20" s="50">
        <v>164130065</v>
      </c>
      <c r="B20" s="51"/>
      <c r="C20" s="52"/>
      <c r="D20" s="64">
        <v>0.08</v>
      </c>
      <c r="E20" s="65"/>
      <c r="F20" s="60">
        <f>A20*D20/100</f>
        <v>131304.05200000003</v>
      </c>
      <c r="G20" s="61"/>
    </row>
    <row r="21" spans="1:8" ht="14.4" customHeight="1" x14ac:dyDescent="0.3">
      <c r="A21" s="30" t="s">
        <v>16</v>
      </c>
      <c r="B21" s="31"/>
      <c r="C21" s="32"/>
      <c r="D21" s="30" t="s">
        <v>10</v>
      </c>
      <c r="E21" s="32"/>
      <c r="F21" s="30" t="s">
        <v>24</v>
      </c>
      <c r="G21" s="32"/>
    </row>
    <row r="22" spans="1:8" x14ac:dyDescent="0.3">
      <c r="A22" s="50">
        <v>164130065</v>
      </c>
      <c r="B22" s="51"/>
      <c r="C22" s="52"/>
      <c r="D22" s="64">
        <v>0.09</v>
      </c>
      <c r="E22" s="65"/>
      <c r="F22" s="60">
        <f>A22*D22/100</f>
        <v>147717.05849999998</v>
      </c>
      <c r="G22" s="61"/>
    </row>
    <row r="23" spans="1:8" ht="14.4" customHeight="1" x14ac:dyDescent="0.3">
      <c r="A23" s="30" t="s">
        <v>16</v>
      </c>
      <c r="B23" s="31"/>
      <c r="C23" s="32"/>
      <c r="D23" s="30" t="s">
        <v>10</v>
      </c>
      <c r="E23" s="32"/>
      <c r="F23" s="30" t="s">
        <v>24</v>
      </c>
      <c r="G23" s="32"/>
    </row>
    <row r="24" spans="1:8" ht="15.6" customHeight="1" x14ac:dyDescent="0.3">
      <c r="A24" s="50">
        <v>164130065</v>
      </c>
      <c r="B24" s="51"/>
      <c r="C24" s="52"/>
      <c r="D24" s="62">
        <v>0.1</v>
      </c>
      <c r="E24" s="63"/>
      <c r="F24" s="60">
        <f>A24*D24/100</f>
        <v>164130.065</v>
      </c>
      <c r="G24" s="61"/>
    </row>
    <row r="25" spans="1:8" ht="14.4" customHeight="1" x14ac:dyDescent="0.3">
      <c r="A25" s="66" t="s">
        <v>43</v>
      </c>
      <c r="B25" s="66"/>
      <c r="C25" s="66"/>
      <c r="D25" s="66"/>
      <c r="E25" s="66"/>
      <c r="F25" s="66"/>
      <c r="G25" s="66"/>
      <c r="H25" s="9"/>
    </row>
    <row r="26" spans="1:8" ht="14.4" customHeight="1" x14ac:dyDescent="0.3">
      <c r="A26" s="4"/>
      <c r="B26" s="4"/>
      <c r="C26" s="4"/>
      <c r="D26" s="4"/>
      <c r="E26" s="4"/>
      <c r="F26" s="4"/>
      <c r="G26" s="4"/>
    </row>
    <row r="27" spans="1:8" ht="14.4" customHeight="1" x14ac:dyDescent="0.3">
      <c r="A27" s="67" t="s">
        <v>31</v>
      </c>
      <c r="B27" s="67"/>
      <c r="C27" s="67"/>
      <c r="D27" s="67"/>
      <c r="E27" s="67"/>
      <c r="F27" s="67"/>
      <c r="G27" s="67"/>
    </row>
    <row r="28" spans="1:8" ht="14.4" customHeight="1" x14ac:dyDescent="0.3">
      <c r="A28" s="76" t="s">
        <v>12</v>
      </c>
      <c r="B28" s="76"/>
      <c r="C28" s="76"/>
      <c r="D28" s="76" t="s">
        <v>10</v>
      </c>
      <c r="E28" s="76"/>
      <c r="F28" s="76" t="s">
        <v>13</v>
      </c>
      <c r="G28" s="76"/>
    </row>
    <row r="29" spans="1:8" ht="14.4" customHeight="1" x14ac:dyDescent="0.3">
      <c r="A29" s="44">
        <v>150000</v>
      </c>
      <c r="B29" s="44"/>
      <c r="C29" s="44"/>
      <c r="D29" s="41">
        <v>0.01</v>
      </c>
      <c r="E29" s="41"/>
      <c r="F29" s="44">
        <f t="shared" ref="F29:F38" si="0">A29*D29/100</f>
        <v>15</v>
      </c>
      <c r="G29" s="44"/>
    </row>
    <row r="30" spans="1:8" ht="14.4" customHeight="1" x14ac:dyDescent="0.3">
      <c r="A30" s="44">
        <v>150000</v>
      </c>
      <c r="B30" s="44"/>
      <c r="C30" s="44"/>
      <c r="D30" s="41">
        <v>0.02</v>
      </c>
      <c r="E30" s="41"/>
      <c r="F30" s="44">
        <f t="shared" si="0"/>
        <v>30</v>
      </c>
      <c r="G30" s="44"/>
    </row>
    <row r="31" spans="1:8" ht="14.4" customHeight="1" x14ac:dyDescent="0.3">
      <c r="A31" s="44">
        <v>150000</v>
      </c>
      <c r="B31" s="44"/>
      <c r="C31" s="44"/>
      <c r="D31" s="41">
        <v>0.03</v>
      </c>
      <c r="E31" s="41"/>
      <c r="F31" s="44">
        <f t="shared" si="0"/>
        <v>45</v>
      </c>
      <c r="G31" s="44"/>
    </row>
    <row r="32" spans="1:8" ht="14.4" customHeight="1" x14ac:dyDescent="0.3">
      <c r="A32" s="44">
        <v>150000</v>
      </c>
      <c r="B32" s="44"/>
      <c r="C32" s="44"/>
      <c r="D32" s="41">
        <v>0.04</v>
      </c>
      <c r="E32" s="41"/>
      <c r="F32" s="44">
        <f t="shared" si="0"/>
        <v>60</v>
      </c>
      <c r="G32" s="44"/>
    </row>
    <row r="33" spans="1:7" ht="14.4" customHeight="1" x14ac:dyDescent="0.3">
      <c r="A33" s="44">
        <v>150000</v>
      </c>
      <c r="B33" s="44"/>
      <c r="C33" s="44"/>
      <c r="D33" s="41">
        <v>0.05</v>
      </c>
      <c r="E33" s="41"/>
      <c r="F33" s="44">
        <f t="shared" si="0"/>
        <v>75</v>
      </c>
      <c r="G33" s="44"/>
    </row>
    <row r="34" spans="1:7" ht="14.4" customHeight="1" x14ac:dyDescent="0.3">
      <c r="A34" s="44">
        <v>150000</v>
      </c>
      <c r="B34" s="44"/>
      <c r="C34" s="44"/>
      <c r="D34" s="41">
        <v>0.06</v>
      </c>
      <c r="E34" s="41"/>
      <c r="F34" s="44">
        <f t="shared" si="0"/>
        <v>90</v>
      </c>
      <c r="G34" s="44"/>
    </row>
    <row r="35" spans="1:7" x14ac:dyDescent="0.3">
      <c r="A35" s="44">
        <v>150000</v>
      </c>
      <c r="B35" s="44"/>
      <c r="C35" s="44"/>
      <c r="D35" s="41">
        <v>7.0000000000000007E-2</v>
      </c>
      <c r="E35" s="41"/>
      <c r="F35" s="44">
        <f t="shared" si="0"/>
        <v>105.00000000000001</v>
      </c>
      <c r="G35" s="44"/>
    </row>
    <row r="36" spans="1:7" x14ac:dyDescent="0.3">
      <c r="A36" s="44">
        <v>150000</v>
      </c>
      <c r="B36" s="44"/>
      <c r="C36" s="44"/>
      <c r="D36" s="41">
        <v>0.08</v>
      </c>
      <c r="E36" s="41"/>
      <c r="F36" s="44">
        <f t="shared" si="0"/>
        <v>120</v>
      </c>
      <c r="G36" s="44"/>
    </row>
    <row r="37" spans="1:7" x14ac:dyDescent="0.3">
      <c r="A37" s="44">
        <v>150000</v>
      </c>
      <c r="B37" s="44"/>
      <c r="C37" s="44"/>
      <c r="D37" s="41">
        <v>0.09</v>
      </c>
      <c r="E37" s="41"/>
      <c r="F37" s="44">
        <f t="shared" si="0"/>
        <v>135</v>
      </c>
      <c r="G37" s="44"/>
    </row>
    <row r="38" spans="1:7" x14ac:dyDescent="0.3">
      <c r="A38" s="44">
        <v>150000</v>
      </c>
      <c r="B38" s="44"/>
      <c r="C38" s="44"/>
      <c r="D38" s="59">
        <v>0.1</v>
      </c>
      <c r="E38" s="59"/>
      <c r="F38" s="44">
        <f t="shared" si="0"/>
        <v>150</v>
      </c>
      <c r="G38" s="44"/>
    </row>
    <row r="39" spans="1:7" x14ac:dyDescent="0.3">
      <c r="A39" s="2"/>
      <c r="B39" s="2"/>
      <c r="C39" s="2"/>
      <c r="F39" s="2"/>
      <c r="G39" s="2"/>
    </row>
    <row r="40" spans="1:7" x14ac:dyDescent="0.3">
      <c r="A40" s="17"/>
      <c r="B40" s="17"/>
      <c r="C40" s="17"/>
      <c r="D40" s="17"/>
      <c r="E40" s="17"/>
      <c r="F40" s="17"/>
      <c r="G40" s="17"/>
    </row>
    <row r="41" spans="1:7" x14ac:dyDescent="0.3">
      <c r="A41" s="17"/>
      <c r="B41" s="17"/>
      <c r="C41" s="17"/>
      <c r="D41" s="17"/>
      <c r="E41" s="17"/>
      <c r="F41" s="17"/>
      <c r="G41" s="17"/>
    </row>
    <row r="42" spans="1:7" x14ac:dyDescent="0.3">
      <c r="A42" s="5"/>
      <c r="B42" s="5"/>
      <c r="C42" s="5"/>
      <c r="D42" s="5"/>
      <c r="E42" s="5"/>
      <c r="F42" s="5"/>
      <c r="G42" s="5"/>
    </row>
    <row r="43" spans="1:7" x14ac:dyDescent="0.3">
      <c r="A43" s="2"/>
      <c r="B43" s="2"/>
      <c r="C43" s="2"/>
      <c r="F43" s="15"/>
      <c r="G43" s="15"/>
    </row>
    <row r="44" spans="1:7" x14ac:dyDescent="0.3">
      <c r="A44" s="5"/>
      <c r="B44" s="5"/>
      <c r="C44" s="5"/>
      <c r="D44" s="5"/>
      <c r="E44" s="5"/>
      <c r="F44" s="5"/>
      <c r="G44" s="5"/>
    </row>
    <row r="45" spans="1:7" x14ac:dyDescent="0.3">
      <c r="A45" s="2"/>
      <c r="B45" s="2"/>
      <c r="C45" s="2"/>
      <c r="F45" s="15"/>
      <c r="G45" s="15"/>
    </row>
    <row r="46" spans="1:7" x14ac:dyDescent="0.3">
      <c r="A46" s="5"/>
      <c r="B46" s="5"/>
      <c r="C46" s="5"/>
      <c r="D46" s="6"/>
      <c r="E46" s="6"/>
      <c r="F46" s="15"/>
      <c r="G46" s="15"/>
    </row>
    <row r="47" spans="1:7" x14ac:dyDescent="0.3">
      <c r="A47" s="19"/>
    </row>
    <row r="48" spans="1:7" ht="18" x14ac:dyDescent="0.35">
      <c r="A48" s="20"/>
      <c r="B48" s="21"/>
      <c r="C48" s="21"/>
      <c r="D48" s="21"/>
      <c r="E48" s="21"/>
      <c r="F48" s="21"/>
      <c r="G48" s="21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D50" s="22"/>
      <c r="E50" s="22"/>
      <c r="F50" s="15"/>
      <c r="G50" s="15"/>
    </row>
    <row r="51" spans="1:7" x14ac:dyDescent="0.3">
      <c r="D51" s="22"/>
      <c r="E51" s="22"/>
      <c r="F51" s="15"/>
      <c r="G51" s="15"/>
    </row>
    <row r="52" spans="1:7" x14ac:dyDescent="0.3">
      <c r="D52" s="22"/>
      <c r="E52" s="22"/>
      <c r="F52" s="15"/>
      <c r="G52" s="15"/>
    </row>
    <row r="53" spans="1:7" x14ac:dyDescent="0.3">
      <c r="D53" s="22"/>
      <c r="E53" s="22"/>
      <c r="F53" s="15"/>
      <c r="G53" s="15"/>
    </row>
    <row r="54" spans="1:7" x14ac:dyDescent="0.3">
      <c r="D54" s="22"/>
      <c r="E54" s="22"/>
      <c r="F54" s="15"/>
      <c r="G54" s="15"/>
    </row>
    <row r="55" spans="1:7" x14ac:dyDescent="0.3">
      <c r="A55" s="19"/>
    </row>
  </sheetData>
  <mergeCells count="97">
    <mergeCell ref="A17:C17"/>
    <mergeCell ref="D17:E17"/>
    <mergeCell ref="F17:G17"/>
    <mergeCell ref="A12:C12"/>
    <mergeCell ref="D12:E12"/>
    <mergeCell ref="F12:G12"/>
    <mergeCell ref="A13:C13"/>
    <mergeCell ref="D13:E13"/>
    <mergeCell ref="F13:G13"/>
    <mergeCell ref="A5:C5"/>
    <mergeCell ref="D5:E5"/>
    <mergeCell ref="F5:G5"/>
    <mergeCell ref="F7:G7"/>
    <mergeCell ref="F11:G11"/>
    <mergeCell ref="A3:G4"/>
    <mergeCell ref="A2:G2"/>
    <mergeCell ref="A28:C28"/>
    <mergeCell ref="D28:E28"/>
    <mergeCell ref="F28:G28"/>
    <mergeCell ref="A8:C8"/>
    <mergeCell ref="D8:E8"/>
    <mergeCell ref="F8:G8"/>
    <mergeCell ref="A9:C9"/>
    <mergeCell ref="D9:E9"/>
    <mergeCell ref="F9:G9"/>
    <mergeCell ref="A6:C6"/>
    <mergeCell ref="D6:E6"/>
    <mergeCell ref="F6:G6"/>
    <mergeCell ref="A7:C7"/>
    <mergeCell ref="D7:E7"/>
    <mergeCell ref="A10:C10"/>
    <mergeCell ref="D29:E29"/>
    <mergeCell ref="A15:C15"/>
    <mergeCell ref="D15:E15"/>
    <mergeCell ref="F15:G15"/>
    <mergeCell ref="A19:C19"/>
    <mergeCell ref="D19:E19"/>
    <mergeCell ref="F19:G19"/>
    <mergeCell ref="F10:G10"/>
    <mergeCell ref="A14:C14"/>
    <mergeCell ref="D14:E14"/>
    <mergeCell ref="F14:G14"/>
    <mergeCell ref="A11:C11"/>
    <mergeCell ref="D11:E11"/>
    <mergeCell ref="D10:E10"/>
    <mergeCell ref="D18:E18"/>
    <mergeCell ref="A18:C18"/>
    <mergeCell ref="D33:E33"/>
    <mergeCell ref="F18:G18"/>
    <mergeCell ref="A16:C16"/>
    <mergeCell ref="D16:E16"/>
    <mergeCell ref="F16:G16"/>
    <mergeCell ref="F33:G33"/>
    <mergeCell ref="D30:E30"/>
    <mergeCell ref="A20:C20"/>
    <mergeCell ref="D20:E20"/>
    <mergeCell ref="F20:G20"/>
    <mergeCell ref="A21:C21"/>
    <mergeCell ref="D21:E21"/>
    <mergeCell ref="F21:G21"/>
    <mergeCell ref="A22:C22"/>
    <mergeCell ref="D22:E22"/>
    <mergeCell ref="A34:C34"/>
    <mergeCell ref="D34:E34"/>
    <mergeCell ref="F34:G34"/>
    <mergeCell ref="A32:C32"/>
    <mergeCell ref="D32:E32"/>
    <mergeCell ref="F32:G32"/>
    <mergeCell ref="A30:C30"/>
    <mergeCell ref="F22:G22"/>
    <mergeCell ref="A29:C29"/>
    <mergeCell ref="F30:G30"/>
    <mergeCell ref="A23:C23"/>
    <mergeCell ref="D23:E23"/>
    <mergeCell ref="F23:G23"/>
    <mergeCell ref="A24:C24"/>
    <mergeCell ref="D24:E24"/>
    <mergeCell ref="F29:G29"/>
    <mergeCell ref="F24:G24"/>
    <mergeCell ref="A25:G25"/>
    <mergeCell ref="A27:G27"/>
    <mergeCell ref="A31:C31"/>
    <mergeCell ref="D31:E31"/>
    <mergeCell ref="F31:G31"/>
    <mergeCell ref="A33:C33"/>
    <mergeCell ref="F38:G38"/>
    <mergeCell ref="A35:C35"/>
    <mergeCell ref="D35:E35"/>
    <mergeCell ref="F35:G35"/>
    <mergeCell ref="A36:C36"/>
    <mergeCell ref="D36:E36"/>
    <mergeCell ref="F36:G36"/>
    <mergeCell ref="A37:C37"/>
    <mergeCell ref="D37:E37"/>
    <mergeCell ref="F37:G37"/>
    <mergeCell ref="A38:C38"/>
    <mergeCell ref="D38:E38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5D13-5408-4861-9345-6C10F585B0A9}">
  <dimension ref="A1:C14"/>
  <sheetViews>
    <sheetView workbookViewId="0">
      <selection activeCell="E11" sqref="E11"/>
    </sheetView>
  </sheetViews>
  <sheetFormatPr defaultRowHeight="14.4" x14ac:dyDescent="0.3"/>
  <cols>
    <col min="1" max="1" width="11.109375" customWidth="1"/>
    <col min="2" max="2" width="14.44140625" customWidth="1"/>
    <col min="3" max="3" width="11.109375" customWidth="1"/>
  </cols>
  <sheetData>
    <row r="1" spans="1:3" x14ac:dyDescent="0.3">
      <c r="A1" t="s">
        <v>49</v>
      </c>
      <c r="B1" s="1">
        <v>388264655</v>
      </c>
      <c r="C1" t="s">
        <v>53</v>
      </c>
    </row>
    <row r="2" spans="1:3" x14ac:dyDescent="0.3">
      <c r="A2" t="s">
        <v>50</v>
      </c>
      <c r="B2" s="1">
        <v>198888150</v>
      </c>
      <c r="C2">
        <v>51.23</v>
      </c>
    </row>
    <row r="3" spans="1:3" x14ac:dyDescent="0.3">
      <c r="A3" t="s">
        <v>51</v>
      </c>
      <c r="B3" s="1">
        <v>164130065</v>
      </c>
      <c r="C3">
        <v>42.27</v>
      </c>
    </row>
    <row r="4" spans="1:3" x14ac:dyDescent="0.3">
      <c r="A4" t="s">
        <v>52</v>
      </c>
      <c r="B4" s="1">
        <v>25246440</v>
      </c>
      <c r="C4">
        <v>6.5</v>
      </c>
    </row>
    <row r="5" spans="1:3" x14ac:dyDescent="0.3">
      <c r="C5">
        <f>SUM(C2:C4)</f>
        <v>100</v>
      </c>
    </row>
    <row r="11" spans="1:3" x14ac:dyDescent="0.3">
      <c r="B11" s="1"/>
    </row>
    <row r="12" spans="1:3" x14ac:dyDescent="0.3">
      <c r="B12" s="1"/>
    </row>
    <row r="13" spans="1:3" x14ac:dyDescent="0.3">
      <c r="B13" s="1"/>
    </row>
    <row r="14" spans="1:3" x14ac:dyDescent="0.3">
      <c r="B14" s="1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2023-2024</vt:lpstr>
      <vt:lpstr>2024-2025</vt:lpstr>
      <vt:lpstr>2025-2026</vt:lpstr>
      <vt:lpstr>2026-2027</vt:lpstr>
      <vt:lpstr>Tax Rates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Stark</dc:creator>
  <cp:lastModifiedBy>Thomas McQueary</cp:lastModifiedBy>
  <cp:lastPrinted>2024-02-24T19:35:21Z</cp:lastPrinted>
  <dcterms:created xsi:type="dcterms:W3CDTF">2023-12-10T17:57:58Z</dcterms:created>
  <dcterms:modified xsi:type="dcterms:W3CDTF">2024-03-05T20:18:44Z</dcterms:modified>
</cp:coreProperties>
</file>